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770" windowHeight="10290" tabRatio="748" activeTab="5"/>
  </bookViews>
  <sheets>
    <sheet name="QTD P&amp;L" sheetId="1" r:id="rId1"/>
    <sheet name="YTD P&amp;L" sheetId="2" r:id="rId2"/>
    <sheet name="Balance Sheet" sheetId="3" r:id="rId3"/>
    <sheet name="Cash Flow" sheetId="4" r:id="rId4"/>
    <sheet name="Net Income &amp; EPS Non-GAAP" sheetId="5" r:id="rId5"/>
    <sheet name="ROIC"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 localSheetId="3">#REF!</definedName>
    <definedName name="\0" localSheetId="4">#REF!</definedName>
    <definedName name="\0">#REF!</definedName>
    <definedName name="\01">#REF!</definedName>
    <definedName name="\1">#REF!</definedName>
    <definedName name="\C">#REF!</definedName>
    <definedName name="\D">#REF!</definedName>
    <definedName name="\I" localSheetId="3">#REF!</definedName>
    <definedName name="\I" localSheetId="4">#REF!</definedName>
    <definedName name="\I">#REF!</definedName>
    <definedName name="\I2">#REF!</definedName>
    <definedName name="\M" localSheetId="3">#REF!</definedName>
    <definedName name="\M" localSheetId="4">#REF!</definedName>
    <definedName name="\M">#REF!</definedName>
    <definedName name="\P" localSheetId="3">'[9]99 Contingency Analysis'!#REF!</definedName>
    <definedName name="\P" localSheetId="4">'[9]99 Contingency Analysis'!#REF!</definedName>
    <definedName name="\P">'[9]99 Contingency Analysis'!#REF!</definedName>
    <definedName name="\PA">#REF!</definedName>
    <definedName name="\PQ">#REF!</definedName>
    <definedName name="\PQ1">#REF!</definedName>
    <definedName name="\PW">#REF!</definedName>
    <definedName name="\PW1">#REF!</definedName>
    <definedName name="\Q">#REF!</definedName>
    <definedName name="\Y">#REF!</definedName>
    <definedName name="\Z">#REF!</definedName>
    <definedName name="_1499BLOCK">#REF!</definedName>
    <definedName name="_1499FILE">#REF!</definedName>
    <definedName name="_263A" localSheetId="3">#REF!</definedName>
    <definedName name="_263A" localSheetId="4">#REF!</definedName>
    <definedName name="_263A">#REF!</definedName>
    <definedName name="_Key1" hidden="1">'[24]TABLE OF CONTENTS'!#REF!</definedName>
    <definedName name="_Key2" hidden="1">#REF!</definedName>
    <definedName name="_Order1" hidden="1">255</definedName>
    <definedName name="_Order2" hidden="1">255</definedName>
    <definedName name="_Regression_Int" hidden="1">1</definedName>
    <definedName name="_Sort" localSheetId="3" hidden="1">#N/A</definedName>
    <definedName name="_Sort" hidden="1">#N/A</definedName>
    <definedName name="A_LOCALTAX">'[22]FY03 Estimate'!#REF!</definedName>
    <definedName name="A_OTHTAX">'[22]FY03 Estimate'!#REF!</definedName>
    <definedName name="A_PRETAX">'[22]FY03 Estimate'!#REF!</definedName>
    <definedName name="A_PYTAX">'[22]FY03 Estimate'!#REF!</definedName>
    <definedName name="A_REVENUE">'[22]FY03 Estimate'!#REF!</definedName>
    <definedName name="A_TOTALTAXES">'[22]FY03 Estimate'!#REF!</definedName>
    <definedName name="A_WHTAX">'[22]FY03 Estimate'!#REF!</definedName>
    <definedName name="AAAA" localSheetId="3">'[9]Germany 99 Revenue'!#REF!</definedName>
    <definedName name="AAAA" localSheetId="4">'[9]Germany 99 Revenue'!#REF!</definedName>
    <definedName name="AAAA">'[9]Germany 99 Revenue'!#REF!</definedName>
    <definedName name="ACC_CASH" localSheetId="3">#REF!</definedName>
    <definedName name="ACC_CASH" localSheetId="4">#REF!</definedName>
    <definedName name="ACC_CASH">#REF!</definedName>
    <definedName name="AccessDatabase" hidden="1">"C:\data\cbs\macro.mdb"</definedName>
    <definedName name="ACCOUNT">#REF!</definedName>
    <definedName name="ACCRATE" localSheetId="3">#REF!</definedName>
    <definedName name="ACCRATE" localSheetId="4">#REF!</definedName>
    <definedName name="ACCRATE">#REF!</definedName>
    <definedName name="ADFILE">#REF!</definedName>
    <definedName name="Adj">'[21]EPSG'!#REF!</definedName>
    <definedName name="afx">#REF!</definedName>
    <definedName name="AGAIN">#REF!</definedName>
    <definedName name="AGE">#REF!</definedName>
    <definedName name="Agilent">'[21]EPSG'!$BA$4:$BE$19</definedName>
    <definedName name="Agilent_External">'[21]EPSG'!#REF!</definedName>
    <definedName name="Agrantvalue" localSheetId="3">'[14]Assumptions'!$C$4</definedName>
    <definedName name="Agrantvalue">'[14]Assumptions'!$C$4</definedName>
    <definedName name="aj\">#REF!</definedName>
    <definedName name="ALL">#REF!</definedName>
    <definedName name="all_mu">#REF!</definedName>
    <definedName name="AMORT" localSheetId="3">#REF!</definedName>
    <definedName name="AMORT" localSheetId="4">#REF!</definedName>
    <definedName name="AMORT">#REF!</definedName>
    <definedName name="AprScaleBS" localSheetId="3">#REF!</definedName>
    <definedName name="AprScaleBS" localSheetId="4">#REF!</definedName>
    <definedName name="AprScaleBS">#REF!</definedName>
    <definedName name="AprScalePL" localSheetId="3">#REF!</definedName>
    <definedName name="AprScalePL" localSheetId="4">#REF!</definedName>
    <definedName name="AprScalePL">#REF!</definedName>
    <definedName name="ASR149" localSheetId="3">#REF!</definedName>
    <definedName name="ASR149" localSheetId="4">#REF!</definedName>
    <definedName name="ASR149">#REF!</definedName>
    <definedName name="Astockprc" localSheetId="3">'[14]Assumptions'!$C$3</definedName>
    <definedName name="Astockprc">'[14]Assumptions'!$C$3</definedName>
    <definedName name="Astockprice" localSheetId="3">'[13]Assumptions'!$B$1</definedName>
    <definedName name="Astockprice">'[13]Assumptions'!$B$1</definedName>
    <definedName name="AT1_">#REF!</definedName>
    <definedName name="AT1_2">#REF!</definedName>
    <definedName name="AT2_">#REF!</definedName>
    <definedName name="AT3_">#REF!</definedName>
    <definedName name="AT3_4">#REF!</definedName>
    <definedName name="AT4_">#REF!</definedName>
    <definedName name="ATG">'[21]EPSG'!#REF!</definedName>
    <definedName name="ATG_Grp">#REF!</definedName>
    <definedName name="AUFL">#REF!</definedName>
    <definedName name="B_Localtax">'[25]FY03 Estimate'!#REF!</definedName>
    <definedName name="bfx">#REF!</definedName>
    <definedName name="BLANK">#REF!</definedName>
    <definedName name="CA" localSheetId="3">'[9]99 Contingency Analysis'!#REF!</definedName>
    <definedName name="CA" localSheetId="4">'[9]99 Contingency Analysis'!#REF!</definedName>
    <definedName name="CA">'[9]99 Contingency Analysis'!#REF!</definedName>
    <definedName name="CAG">'[21]EPSG'!#REF!</definedName>
    <definedName name="CB" localSheetId="3">'[9]99 Contingency Analysis'!#REF!</definedName>
    <definedName name="CB" localSheetId="4">'[9]99 Contingency Analysis'!#REF!</definedName>
    <definedName name="CB">'[9]99 Contingency Analysis'!#REF!</definedName>
    <definedName name="CC" localSheetId="3">'[9]99 Contingency Analysis'!#REF!</definedName>
    <definedName name="CC" localSheetId="4">'[9]99 Contingency Analysis'!#REF!</definedName>
    <definedName name="CC">'[9]99 Contingency Analysis'!#REF!</definedName>
    <definedName name="CD" localSheetId="3">'[9]99 Contingency Analysis'!#REF!</definedName>
    <definedName name="CD" localSheetId="4">'[9]99 Contingency Analysis'!#REF!</definedName>
    <definedName name="CD">'[9]99 Contingency Analysis'!#REF!</definedName>
    <definedName name="CF" localSheetId="3">'[9]99 Contingency Analysis'!#REF!</definedName>
    <definedName name="CF" localSheetId="4">'[9]99 Contingency Analysis'!#REF!</definedName>
    <definedName name="CF">'[9]99 Contingency Analysis'!#REF!</definedName>
    <definedName name="cfx">#REF!</definedName>
    <definedName name="CH" localSheetId="3">'[9]99 Contingency Analysis'!#REF!</definedName>
    <definedName name="CH" localSheetId="4">'[9]99 Contingency Analysis'!#REF!</definedName>
    <definedName name="CH">'[9]99 Contingency Analysis'!#REF!</definedName>
    <definedName name="CHECKBLNK">#REF!</definedName>
    <definedName name="CHINALSG">#REF!</definedName>
    <definedName name="CHKG">#REF!</definedName>
    <definedName name="CJ" localSheetId="3">'[9]99 Contingency Analysis'!#REF!</definedName>
    <definedName name="CJ" localSheetId="4">'[9]99 Contingency Analysis'!#REF!</definedName>
    <definedName name="CJ">'[9]99 Contingency Analysis'!#REF!</definedName>
    <definedName name="CK" localSheetId="3">'[9]99 Contingency Analysis'!#REF!</definedName>
    <definedName name="CK" localSheetId="4">'[9]99 Contingency Analysis'!#REF!</definedName>
    <definedName name="CK">'[9]99 Contingency Analysis'!#REF!</definedName>
    <definedName name="CL" localSheetId="3">'[9]99 Contingency Analysis'!#REF!</definedName>
    <definedName name="CL" localSheetId="4">'[9]99 Contingency Analysis'!#REF!</definedName>
    <definedName name="CL">'[9]99 Contingency Analysis'!#REF!</definedName>
    <definedName name="CM" localSheetId="3">'[9]99 Contingency Analysis'!#REF!</definedName>
    <definedName name="CM" localSheetId="4">'[9]99 Contingency Analysis'!#REF!</definedName>
    <definedName name="CM">'[9]99 Contingency Analysis'!#REF!</definedName>
    <definedName name="CMTENTRY">#REF!</definedName>
    <definedName name="CN" localSheetId="3">'[9]99 Contingency Analysis'!#REF!</definedName>
    <definedName name="CN" localSheetId="4">'[9]99 Contingency Analysis'!#REF!</definedName>
    <definedName name="CN">'[9]99 Contingency Analysis'!#REF!</definedName>
    <definedName name="CO" localSheetId="3">'[9]99 Contingency Analysis'!#REF!</definedName>
    <definedName name="CO" localSheetId="4">'[9]99 Contingency Analysis'!#REF!</definedName>
    <definedName name="CO">'[9]99 Contingency Analysis'!#REF!</definedName>
    <definedName name="COLUMN" localSheetId="3">'[9]99 Contingency Analysis'!$A$13:$D$13</definedName>
    <definedName name="COLUMN" localSheetId="4">'[9]99 Contingency Analysis'!$A$13:$D$13</definedName>
    <definedName name="COLUMN">'[9]99 Contingency Analysis'!$A$13:$D$13</definedName>
    <definedName name="COMET">#REF!</definedName>
    <definedName name="COMETREC">#REF!</definedName>
    <definedName name="CONFIG">#REF!</definedName>
    <definedName name="CONFIGOK">#REF!</definedName>
    <definedName name="CONFIGVALS">#REF!</definedName>
    <definedName name="conflict">'[26]FY03 Estimate'!#REF!</definedName>
    <definedName name="conflict2">'[26]FY03 Estimate'!#REF!</definedName>
    <definedName name="conflict3">'[26]FY03 Estimate'!#REF!</definedName>
    <definedName name="Consol">#REF!</definedName>
    <definedName name="CONTEXP" localSheetId="3">'[9]99 Contingency Analysis'!$G$166</definedName>
    <definedName name="CONTEXP" localSheetId="4">'[9]99 Contingency Analysis'!$G$166</definedName>
    <definedName name="CONTEXP">'[9]99 Contingency Analysis'!$G$166</definedName>
    <definedName name="CONTIN" localSheetId="3">#REF!</definedName>
    <definedName name="CONTIN" localSheetId="4">#REF!</definedName>
    <definedName name="CONTIN">#REF!</definedName>
    <definedName name="CONTREV" localSheetId="3">'[9]99 Contingency Analysis'!$K$166</definedName>
    <definedName name="CONTREV" localSheetId="4">'[9]99 Contingency Analysis'!$K$166</definedName>
    <definedName name="CONTREV">'[9]99 Contingency Analysis'!$K$166</definedName>
    <definedName name="conversion">'[32]CONVERSION'!$A$5:$O$14</definedName>
    <definedName name="ConvRate">#REF!</definedName>
    <definedName name="COPYBACK">#REF!</definedName>
    <definedName name="COPYFORMULI">#REF!</definedName>
    <definedName name="COST_CAPITAL" localSheetId="3">#REF!</definedName>
    <definedName name="COST_CAPITAL" localSheetId="4">#REF!</definedName>
    <definedName name="COST_CAPITAL">#REF!</definedName>
    <definedName name="COUNT">#REF!</definedName>
    <definedName name="COUNT_ITEM" localSheetId="3">'[11]acctdesc'!#REF!</definedName>
    <definedName name="COUNT_ITEM" localSheetId="4">'[11]acctdesc'!#REF!</definedName>
    <definedName name="COUNT_ITEM">'[11]acctdesc'!#REF!</definedName>
    <definedName name="COUNTRIES" localSheetId="3">#REF!</definedName>
    <definedName name="COUNTRIES" localSheetId="4">#REF!</definedName>
    <definedName name="COUNTRIES">#REF!</definedName>
    <definedName name="COUNTRY1">#REF!</definedName>
    <definedName name="COUNTRY2">#REF!</definedName>
    <definedName name="country3">#REF!</definedName>
    <definedName name="CR_INPUT" localSheetId="3">'[10]Q399_APB23'!$F$13:$F$26</definedName>
    <definedName name="CR_INPUT" localSheetId="4">'[10]Q399_APB23'!$F$13:$F$26</definedName>
    <definedName name="CR_INPUT">'[10]Q399_APB23'!$F$13:$F$26</definedName>
    <definedName name="CR_TOT" localSheetId="3">'[10]Q399_APB23'!$F$28:$F$28</definedName>
    <definedName name="CR_TOT" localSheetId="4">'[10]Q399_APB23'!$F$28:$F$28</definedName>
    <definedName name="CR_TOT">'[10]Q399_APB23'!$F$28:$F$28</definedName>
    <definedName name="CRITDIV">#REF!</definedName>
    <definedName name="CSG">'[21]EPSG'!#REF!</definedName>
    <definedName name="CSG_Grp">#REF!</definedName>
    <definedName name="CSUM" localSheetId="3">'[9]99 Contingency Analysis'!#REF!</definedName>
    <definedName name="CSUM" localSheetId="4">'[9]99 Contingency Analysis'!#REF!</definedName>
    <definedName name="CSUM">'[9]99 Contingency Analysis'!#REF!</definedName>
    <definedName name="CUMM_1" localSheetId="3">#REF!</definedName>
    <definedName name="CUMM_1" localSheetId="4">#REF!</definedName>
    <definedName name="CUMM_1">#REF!</definedName>
    <definedName name="CUR" localSheetId="3">#REF!</definedName>
    <definedName name="CUR" localSheetId="4">#REF!</definedName>
    <definedName name="CUR">#REF!</definedName>
    <definedName name="CUREXP" localSheetId="3">'[9]99 Contingency Analysis'!$G$8</definedName>
    <definedName name="CUREXP" localSheetId="4">'[9]99 Contingency Analysis'!$G$8</definedName>
    <definedName name="CUREXP">'[9]99 Contingency Analysis'!$G$8</definedName>
    <definedName name="CURFILENM">#REF!</definedName>
    <definedName name="CURFILES">#REF!</definedName>
    <definedName name="CURRECORD">#REF!</definedName>
    <definedName name="CurrentBS" localSheetId="3">#REF!</definedName>
    <definedName name="CurrentBS" localSheetId="4">#REF!</definedName>
    <definedName name="CurrentBS">#REF!</definedName>
    <definedName name="CurrentPL" localSheetId="3">#REF!</definedName>
    <definedName name="CurrentPL" localSheetId="4">#REF!</definedName>
    <definedName name="CurrentPL">#REF!</definedName>
    <definedName name="CurrentStatRate">'[30]Current &amp; Deferred Calc'!$F$8</definedName>
    <definedName name="CURR-PAY" localSheetId="3">#REF!</definedName>
    <definedName name="CURR-PAY" localSheetId="4">#REF!</definedName>
    <definedName name="CURR-PAY">#REF!</definedName>
    <definedName name="CURTAX" localSheetId="3">#REF!</definedName>
    <definedName name="CURTAX" localSheetId="4">#REF!</definedName>
    <definedName name="CURTAX">#REF!</definedName>
    <definedName name="daffa">'[40]SmartJV'!$B$27</definedName>
    <definedName name="DATA" localSheetId="3">'[4]Gross Spending #57'!$C$7:$I$60</definedName>
    <definedName name="DATA" localSheetId="4">'[4]Gross Spending #57'!$C$7:$I$60</definedName>
    <definedName name="DATA">'[4]Gross Spending #57'!$C$7:$I$60</definedName>
    <definedName name="Datapoints_Cell" localSheetId="3">#REF!</definedName>
    <definedName name="Datapoints_Cell" localSheetId="4">#REF!</definedName>
    <definedName name="Datapoints_Cell">#REF!</definedName>
    <definedName name="DB_TOT" localSheetId="3">'[10]Q399_APB23'!$E$28:$E$28</definedName>
    <definedName name="DB_TOT" localSheetId="4">'[10]Q399_APB23'!$E$28:$E$28</definedName>
    <definedName name="DB_TOT">'[10]Q399_APB23'!$E$28:$E$28</definedName>
    <definedName name="DEF" localSheetId="3">#REF!</definedName>
    <definedName name="DEF" localSheetId="4">#REF!</definedName>
    <definedName name="DEF">#REF!</definedName>
    <definedName name="DefaultFileName" localSheetId="3">#REF!</definedName>
    <definedName name="DefaultFileName" localSheetId="4">#REF!</definedName>
    <definedName name="DefaultFileName">#REF!</definedName>
    <definedName name="DEF-TAX" localSheetId="3">#REF!</definedName>
    <definedName name="DEF-TAX" localSheetId="4">#REF!</definedName>
    <definedName name="DEF-TAX">#REF!</definedName>
    <definedName name="DELTOTALS">#REF!</definedName>
    <definedName name="DEM" localSheetId="3">'[14]Assumptions'!$C$5</definedName>
    <definedName name="DEM">'[14]Assumptions'!$C$5</definedName>
    <definedName name="DEP_EST" localSheetId="3">#REF!</definedName>
    <definedName name="DEP_EST" localSheetId="4">#REF!</definedName>
    <definedName name="DEP_EST">#REF!</definedName>
    <definedName name="DESC_DISP" localSheetId="3">'[11]acctdesc'!#REF!</definedName>
    <definedName name="DESC_DISP" localSheetId="4">'[11]acctdesc'!#REF!</definedName>
    <definedName name="DESC_DISP">'[11]acctdesc'!#REF!</definedName>
    <definedName name="DESC_DISP_FORM" localSheetId="3">'[11]acctdesc'!#REF!</definedName>
    <definedName name="DESC_DISP_FORM" localSheetId="4">'[11]acctdesc'!#REF!</definedName>
    <definedName name="DESC_DISP_FORM">'[11]acctdesc'!#REF!</definedName>
    <definedName name="DESC_NBR_BEG" localSheetId="3">'[11]acctdesc'!#REF!</definedName>
    <definedName name="DESC_NBR_BEG" localSheetId="4">'[11]acctdesc'!#REF!</definedName>
    <definedName name="DESC_NBR_BEG">'[11]acctdesc'!#REF!</definedName>
    <definedName name="DESC_NBR_TABLE" localSheetId="3">'[11]acctdesc'!#REF!</definedName>
    <definedName name="DESC_NBR_TABLE" localSheetId="4">'[11]acctdesc'!#REF!</definedName>
    <definedName name="DESC_NBR_TABLE">'[11]acctdesc'!#REF!</definedName>
    <definedName name="DESC_NO_TABLE" localSheetId="3">'[11]acctdesc'!#REF!</definedName>
    <definedName name="DESC_NO_TABLE" localSheetId="4">'[11]acctdesc'!#REF!</definedName>
    <definedName name="DESC_NO_TABLE">'[11]acctdesc'!#REF!</definedName>
    <definedName name="DESC_SORT_KEY" localSheetId="3">'[11]acctdesc'!#REF!</definedName>
    <definedName name="DESC_SORT_KEY" localSheetId="4">'[11]acctdesc'!#REF!</definedName>
    <definedName name="DESC_SORT_KEY">'[11]acctdesc'!#REF!</definedName>
    <definedName name="DESC_TABLE" localSheetId="3">'[11]acctdesc'!#REF!</definedName>
    <definedName name="DESC_TABLE" localSheetId="4">'[11]acctdesc'!#REF!</definedName>
    <definedName name="DESC_TABLE">'[11]acctdesc'!#REF!</definedName>
    <definedName name="DETAIL" localSheetId="3">'[9]99 Contingency Analysis'!$E$13:$O$166</definedName>
    <definedName name="DETAIL" localSheetId="4">'[9]99 Contingency Analysis'!$E$13:$O$166</definedName>
    <definedName name="DETAIL">'[9]99 Contingency Analysis'!$E$13:$O$166</definedName>
    <definedName name="DETAILBLOCK">#REF!</definedName>
    <definedName name="Details">'[39]1901'!$A$24:$A$24</definedName>
    <definedName name="DFDTAX" localSheetId="3">#REF!</definedName>
    <definedName name="DFDTAX" localSheetId="4">#REF!</definedName>
    <definedName name="DFDTAX">#REF!</definedName>
    <definedName name="DIVINC" localSheetId="3">#REF!</definedName>
    <definedName name="DIVINC" localSheetId="4">#REF!</definedName>
    <definedName name="DIVINC">#REF!</definedName>
    <definedName name="DIVISION">#REF!</definedName>
    <definedName name="DLG1499">#REF!</definedName>
    <definedName name="DLGAD">#REF!</definedName>
    <definedName name="DLGGL">#REF!</definedName>
    <definedName name="DLGSST">#REF!</definedName>
    <definedName name="DR_INPUT" localSheetId="3">'[10]Q399_APB23'!$E$13:$E$26</definedName>
    <definedName name="DR_INPUT" localSheetId="4">'[10]Q399_APB23'!$E$13:$E$26</definedName>
    <definedName name="DR_INPUT">'[10]Q399_APB23'!$E$13:$E$26</definedName>
    <definedName name="EBT" localSheetId="3">#REF!</definedName>
    <definedName name="EBT" localSheetId="4">#REF!</definedName>
    <definedName name="EBT">#REF!</definedName>
    <definedName name="EFF" localSheetId="3">#REF!</definedName>
    <definedName name="EFF" localSheetId="4">#REF!</definedName>
    <definedName name="EFF">#REF!</definedName>
    <definedName name="EFFRATE" localSheetId="3">#REF!</definedName>
    <definedName name="EFFRATE" localSheetId="4">#REF!</definedName>
    <definedName name="EFFRATE">#REF!</definedName>
    <definedName name="EndingExchangeRate">'[30]Current &amp; Deferred Calc'!$F$10</definedName>
    <definedName name="ENTCODE" localSheetId="3">#REF!</definedName>
    <definedName name="ENTCODE" localSheetId="4">#REF!</definedName>
    <definedName name="ENTCODE">#REF!</definedName>
    <definedName name="ENTITY">'[22]FY03 Estimate'!#REF!</definedName>
    <definedName name="EPSG">'[21]EPSG'!$F$4:$I$19</definedName>
    <definedName name="EPSG_Grp">#REF!</definedName>
    <definedName name="EssAliasTable">"AFM description"</definedName>
    <definedName name="EssLatest">"Q1 FY00"</definedName>
    <definedName name="EssOptions" localSheetId="4">"1100000010011000_01-00"</definedName>
    <definedName name="EssOptions">"1100000010011000_01-00"</definedName>
    <definedName name="ETR">'[22]FY03 Estimate'!#REF!</definedName>
    <definedName name="ETR_VX">'[22]FY03 Estimate'!#REF!</definedName>
    <definedName name="ETRSTR">'[22]FY03 Estimate'!#REF!</definedName>
    <definedName name="ETRSTR_VX">'[22]FY03 Estimate'!#REF!</definedName>
    <definedName name="Euro">'[29]Pension Overall Summary'!#REF!</definedName>
    <definedName name="Euro2">'[29]Pension Overall Summary'!#REF!</definedName>
    <definedName name="Expired">#REF!</definedName>
    <definedName name="externaldata" localSheetId="3">'[3]Rounded Input'!$D$4:$K$13</definedName>
    <definedName name="externaldata" localSheetId="4">'[3]Rounded Input'!$D$4:$K$13</definedName>
    <definedName name="externaldata" localSheetId="0">'[18]Rounded Input'!$D$4:$K$13</definedName>
    <definedName name="externaldata" localSheetId="1">'[18]Rounded Input'!$D$4:$K$13</definedName>
    <definedName name="externaldata">'[3]Rounded Input'!$D$4:$K$13</definedName>
    <definedName name="FC_BeginningGTDs">'[30]Current &amp; Deferred Calc'!$E$59</definedName>
    <definedName name="FC_CurrentPeriodAdjustmenttoGTDs">'[30]Current &amp; Deferred Calc'!$H$59</definedName>
    <definedName name="FC_EndingGTDs">'[30]Current &amp; Deferred Calc'!$I$59</definedName>
    <definedName name="FC_PriorPeriodAdjustmenttoGTDs">'[30]Current &amp; Deferred Calc'!$G$59</definedName>
    <definedName name="FC_ProjectedCurrentDTAL">'[30]Current &amp; Deferred Calc'!$J$59</definedName>
    <definedName name="FC_ProjectedFY_CapitalBasedTaxes">'[30]Current &amp; Deferred Calc'!$C$56</definedName>
    <definedName name="FC_ProjectedFY_CurrentOtherTaxes">'[30]Current &amp; Deferred Calc'!$C$58</definedName>
    <definedName name="FC_ProjectedFY_CurrentTaxAuditAdjustments">'[30]Current &amp; Deferred Calc'!$C$64</definedName>
    <definedName name="FC_ProjectedFY_CurrentTaxCreditCarryForwards">'[30]Current &amp; Deferred Calc'!$C$59</definedName>
    <definedName name="FC_ProjectedFY_CurrentTaxCurrentYearCredits">'[30]Current &amp; Deferred Calc'!$C$60</definedName>
    <definedName name="FC_ProjectedFY_CurrentTaxReturnToProvision">'[30]Current &amp; Deferred Calc'!$C$63</definedName>
    <definedName name="FC_ProjectedFY_MinimumTaxes">'[30]Current &amp; Deferred Calc'!$C$57</definedName>
    <definedName name="FC_ProjectedFY_NOL">'[30]Current &amp; Deferred Calc'!$C$49</definedName>
    <definedName name="FC_ProjectedFY_PBT">'[30]Current &amp; Deferred Calc'!$C$11</definedName>
    <definedName name="FC_ProjectedFY_Perms">'[30]Current &amp; Deferred Calc'!$C$24</definedName>
    <definedName name="FC_ProjectedFY_Temps">'[30]Current &amp; Deferred Calc'!$C$45</definedName>
    <definedName name="FC_ProjectedLongTermDTAL">'[30]Current &amp; Deferred Calc'!$K$59</definedName>
    <definedName name="FC_ProjectedNetDTAL">'[30]Current &amp; Deferred Calc'!$L$59</definedName>
    <definedName name="FC_RTPAdjustmenttoGTDs">'[30]Current &amp; Deferred Calc'!$F$59</definedName>
    <definedName name="FC_TaxSummary_ActualYTD_CurrentTaxExpense">'[30]Current &amp; Deferred Calc'!$G$70</definedName>
    <definedName name="FC_TaxSummary_ActualYTD_DeferredTaxExpense">'[30]Current &amp; Deferred Calc'!$G$74</definedName>
    <definedName name="FC_TaxSummary_ActualYTD_PriorPeriodCurrentTaxes">'[30]Current &amp; Deferred Calc'!$G$71</definedName>
    <definedName name="FC_TaxSummary_ActualYTD_PriorPeriodDeferredTaxes">'[30]Current &amp; Deferred Calc'!$G$75</definedName>
    <definedName name="FC_TaxSummary_ActualYTD_TotalCurrentTaxes">'[30]Current &amp; Deferred Calc'!$G$72</definedName>
    <definedName name="FC_TaxSummary_ActualYTD_TotalDeferredTaxes">'[30]Current &amp; Deferred Calc'!$G$76</definedName>
    <definedName name="FC_TaxSummary_ActualYTD_TotalTaxes">'[30]Current &amp; Deferred Calc'!$G$78</definedName>
    <definedName name="FC_TaxSummary_ProjectedFY_CurrentTaxExpense">'[30]Current &amp; Deferred Calc'!$E$70</definedName>
    <definedName name="FC_TaxSummary_ProjectedFY_DeferredTaxExpense">'[30]Current &amp; Deferred Calc'!$E$74</definedName>
    <definedName name="FC_TaxSummary_ProjectedFY_PriorPeriodCurrentTaxes">'[30]Current &amp; Deferred Calc'!$E$71</definedName>
    <definedName name="FC_TaxSummary_ProjectedFY_PriorPeriodDeferredTaxes">'[30]Current &amp; Deferred Calc'!$E$75</definedName>
    <definedName name="FC_TaxSummary_ProjectedFY_TotalCurrentTaxes">'[30]Current &amp; Deferred Calc'!$E$72</definedName>
    <definedName name="FC_TaxSummary_ProjectedFY_TotalDeferredTaxes">'[30]Current &amp; Deferred Calc'!$E$76</definedName>
    <definedName name="FC_TaxSummary_ProjectedFY_TotalTaxes">'[30]Current &amp; Deferred Calc'!$E$78</definedName>
    <definedName name="FC_YTDCurrentDTAL">'[30]Current &amp; Deferred Calc'!$N$59</definedName>
    <definedName name="FC_YTDLongTermDTAL">'[30]Current &amp; Deferred Calc'!$O$59</definedName>
    <definedName name="fda">#REF!</definedName>
    <definedName name="FEDR_D" localSheetId="3">#REF!</definedName>
    <definedName name="FEDR_D" localSheetId="4">#REF!</definedName>
    <definedName name="FEDR_D">#REF!</definedName>
    <definedName name="FILES">#REF!</definedName>
    <definedName name="FILTERCRITERIA">#REF!</definedName>
    <definedName name="FILTERDB">#REF!</definedName>
    <definedName name="Final_File_with_Owners">#REF!</definedName>
    <definedName name="FLAGED">#REF!</definedName>
    <definedName name="Formularzellen">'[38]1901'!$A$1:$H$11,'[38]1901'!$F$26:$G$27,'[38]1901'!$F$30:$G$30</definedName>
    <definedName name="FORMULI1">#REF!</definedName>
    <definedName name="FORMULI2">#REF!</definedName>
    <definedName name="FSC" localSheetId="3">#REF!</definedName>
    <definedName name="FSC" localSheetId="4">#REF!</definedName>
    <definedName name="FSC">#REF!</definedName>
    <definedName name="Functiontable" localSheetId="3">'[13]Function Table'!$A$2:$B$7</definedName>
    <definedName name="Functiontable">'[13]Function Table'!$A$2:$B$7</definedName>
    <definedName name="gfx">#REF!</definedName>
    <definedName name="GIO">#REF!</definedName>
    <definedName name="GIO_Consol">#REF!,#REF!</definedName>
    <definedName name="GLFILE">#REF!</definedName>
    <definedName name="Globals" localSheetId="3">#REF!</definedName>
    <definedName name="Globals" localSheetId="4">#REF!</definedName>
    <definedName name="Globals">#REF!</definedName>
    <definedName name="goals">#REF!</definedName>
    <definedName name="GOODWILL" localSheetId="3">#REF!</definedName>
    <definedName name="GOODWILL" localSheetId="4">#REF!</definedName>
    <definedName name="GOODWILL">#REF!</definedName>
    <definedName name="GROUPS" localSheetId="3">'[4]Gross Spending #57'!$C$63:$C$81</definedName>
    <definedName name="GROUPS" localSheetId="4">'[4]Gross Spending #57'!$C$63:$C$81</definedName>
    <definedName name="GROUPS">'[4]Gross Spending #57'!$C$63:$C$81</definedName>
    <definedName name="GROUPS_OUTPUT" localSheetId="3">'[4]Gross Spending #57'!$E$66</definedName>
    <definedName name="GROUPS_OUTPUT">'[4]Gross Spending #57'!$E$66</definedName>
    <definedName name="GROWTH_RATE" localSheetId="3">#REF!</definedName>
    <definedName name="GROWTH_RATE" localSheetId="4">#REF!</definedName>
    <definedName name="GROWTH_RATE">#REF!</definedName>
    <definedName name="HdBatchID" localSheetId="3">#REF!</definedName>
    <definedName name="HdBatchID" localSheetId="4">#REF!</definedName>
    <definedName name="HdBatchID">#REF!</definedName>
    <definedName name="HdDescription" localSheetId="3">#REF!</definedName>
    <definedName name="HdDescription" localSheetId="4">#REF!</definedName>
    <definedName name="HdDescription">#REF!</definedName>
    <definedName name="HdEmployeeID" localSheetId="3">#REF!</definedName>
    <definedName name="HdEmployeeID" localSheetId="4">#REF!</definedName>
    <definedName name="HdEmployeeID">#REF!</definedName>
    <definedName name="HdVoucherMonth" localSheetId="3">#REF!</definedName>
    <definedName name="HdVoucherMonth" localSheetId="4">#REF!</definedName>
    <definedName name="HdVoucherMonth">#REF!</definedName>
    <definedName name="HEAD1" localSheetId="3">'[9]99 Contingency Analysis'!$A$2:$A$12</definedName>
    <definedName name="HEAD1" localSheetId="4">'[9]99 Contingency Analysis'!$A$2:$A$12</definedName>
    <definedName name="HEAD1">'[9]99 Contingency Analysis'!$A$2:$A$12</definedName>
    <definedName name="HEAD2" localSheetId="3">'[9]99 Contingency Analysis'!#REF!</definedName>
    <definedName name="HEAD2" localSheetId="4">'[9]99 Contingency Analysis'!#REF!</definedName>
    <definedName name="HEAD2">'[9]99 Contingency Analysis'!#REF!</definedName>
    <definedName name="HP95_NQ_SAR">#REF!</definedName>
    <definedName name="HSG" localSheetId="3">'[5]Gross Spending'!$E$66</definedName>
    <definedName name="HSG" localSheetId="4">'[5]Gross Spending'!$E$66</definedName>
    <definedName name="HSG">'[5]Gross Spending'!$E$66</definedName>
    <definedName name="I">#REF!</definedName>
    <definedName name="I_1">#REF!</definedName>
    <definedName name="IC">#REF!</definedName>
    <definedName name="ICINTEXP" localSheetId="3">#REF!</definedName>
    <definedName name="ICINTEXP" localSheetId="4">#REF!</definedName>
    <definedName name="ICINTEXP">#REF!</definedName>
    <definedName name="ICINTINC" localSheetId="3">#REF!</definedName>
    <definedName name="ICINTINC" localSheetId="4">#REF!</definedName>
    <definedName name="ICINTINC">#REF!</definedName>
    <definedName name="IDdata" localSheetId="3">'[14]ID'!$A$2:$I$17</definedName>
    <definedName name="IDdata">'[14]ID'!$A$2:$I$17</definedName>
    <definedName name="IMPORT">#REF!</definedName>
    <definedName name="INPUT_ACCTS" localSheetId="3">'[10]Q399_APB23'!$A$13:$A$26</definedName>
    <definedName name="INPUT_ACCTS" localSheetId="4">'[10]Q399_APB23'!$A$13:$A$26</definedName>
    <definedName name="INPUT_ACCTS">'[10]Q399_APB23'!$A$13:$A$26</definedName>
    <definedName name="INPUT_AREA" localSheetId="3">'[10]Q399_APB23'!$C$13:$F$26</definedName>
    <definedName name="INPUT_AREA" localSheetId="4">'[10]Q399_APB23'!$C$13:$F$26</definedName>
    <definedName name="INPUT_AREA">'[10]Q399_APB23'!$C$13:$F$26</definedName>
    <definedName name="INPUT_PAGE">#REF!</definedName>
    <definedName name="INSERT_LINE">#REF!</definedName>
    <definedName name="INSERT_TOT">#REF!</definedName>
    <definedName name="INTEXP" localSheetId="3">#REF!</definedName>
    <definedName name="INTEXP" localSheetId="4">#REF!</definedName>
    <definedName name="INTEXP">#REF!</definedName>
    <definedName name="INTINC" localSheetId="3">#REF!</definedName>
    <definedName name="INTINC" localSheetId="4">#REF!</definedName>
    <definedName name="INTINC">#REF!</definedName>
    <definedName name="ISSST">#REF!</definedName>
    <definedName name="jfx">#REF!</definedName>
    <definedName name="JNL_ENTRY" localSheetId="3">'[10]Q399_APB23'!#REF!</definedName>
    <definedName name="JNL_ENTRY" localSheetId="4">'[10]Q399_APB23'!#REF!</definedName>
    <definedName name="JNL_ENTRY">'[10]Q399_APB23'!#REF!</definedName>
    <definedName name="JV" localSheetId="3">'[10]Q399_APB23'!$A$1:$M$36</definedName>
    <definedName name="JV" localSheetId="4">'[10]Q399_APB23'!$A$1:$M$36</definedName>
    <definedName name="JV">'[10]Q399_APB23'!$A$1:$M$36</definedName>
    <definedName name="L1_DISP">#REF!</definedName>
    <definedName name="L1_ESS_LIST">#REF!</definedName>
    <definedName name="L1_LINE_LIST" localSheetId="3">'[11]acctdesc'!$B$9:$B$46</definedName>
    <definedName name="L1_LINE_LIST" localSheetId="4">'[11]acctdesc'!$B$9:$B$46</definedName>
    <definedName name="L1_LINE_LIST">'[11]acctdesc'!$B$9:$B$46</definedName>
    <definedName name="L1_TBL">#REF!</definedName>
    <definedName name="L2_DISP">#REF!</definedName>
    <definedName name="L2_ESS_LIST">#REF!</definedName>
    <definedName name="L2_LINE_LIST">#REF!</definedName>
    <definedName name="L2_TBL">#REF!</definedName>
    <definedName name="LAST">#REF!</definedName>
    <definedName name="LastJVRow">#REF!</definedName>
    <definedName name="lfx">#REF!</definedName>
    <definedName name="LINE_COL" localSheetId="3">'[10]Q399_APB23'!$D$11:$D$11</definedName>
    <definedName name="LINE_COL" localSheetId="4">'[10]Q399_APB23'!$D$11:$D$11</definedName>
    <definedName name="LINE_COL">'[10]Q399_APB23'!$D$11:$D$11</definedName>
    <definedName name="LINE_ERR_SW" localSheetId="3">'[10]Q399_APB23'!#REF!</definedName>
    <definedName name="LINE_ERR_SW" localSheetId="4">'[10]Q399_APB23'!#REF!</definedName>
    <definedName name="LINE_ERR_SW">'[10]Q399_APB23'!#REF!</definedName>
    <definedName name="LOCALTAX">'[22]FY03 Estimate'!#REF!</definedName>
    <definedName name="LOCALTAX_VX">'[22]FY03 Estimate'!#REF!</definedName>
    <definedName name="LOSSCFB" localSheetId="3">#REF!</definedName>
    <definedName name="LOSSCFB" localSheetId="4">#REF!</definedName>
    <definedName name="LOSSCFB">#REF!</definedName>
    <definedName name="LSCA_Grp">#REF!</definedName>
    <definedName name="LTI" localSheetId="3">#REF!</definedName>
    <definedName name="LTI" localSheetId="4">#REF!</definedName>
    <definedName name="LTI">#REF!</definedName>
    <definedName name="MACROS" localSheetId="3">#REF!</definedName>
    <definedName name="MACROS" localSheetId="4">#REF!</definedName>
    <definedName name="MACROS">#REF!</definedName>
    <definedName name="MAINDB">#REF!</definedName>
    <definedName name="Make_Final_Table_Query">#REF!</definedName>
    <definedName name="MANPURGE">#REF!</definedName>
    <definedName name="Margin">#REF!</definedName>
    <definedName name="MARKMATCHES">#REF!</definedName>
    <definedName name="MAXTIME">#REF!</definedName>
    <definedName name="mDebug">#REF!</definedName>
    <definedName name="MENU" localSheetId="3">#REF!</definedName>
    <definedName name="MENU" localSheetId="4">#REF!</definedName>
    <definedName name="MENU">#REF!</definedName>
    <definedName name="MEX_SUB" localSheetId="3">#REF!</definedName>
    <definedName name="MEX_SUB" localSheetId="4">#REF!</definedName>
    <definedName name="MEX_SUB">#REF!</definedName>
    <definedName name="MININT" localSheetId="3">#REF!</definedName>
    <definedName name="MININT" localSheetId="4">#REF!</definedName>
    <definedName name="MININT">#REF!</definedName>
    <definedName name="mjerfx">#REF!</definedName>
    <definedName name="MONTH">#REF!</definedName>
    <definedName name="MU_FN">#REF!</definedName>
    <definedName name="mukfx">#REF!</definedName>
    <definedName name="MULTIEXTRACT">#REF!</definedName>
    <definedName name="NatAccts">'[19]LookupTables'!#REF!</definedName>
    <definedName name="Natural_account">#REF!</definedName>
    <definedName name="NCOUNT_ITEM" localSheetId="3">'[11]acctdesc'!#REF!</definedName>
    <definedName name="NCOUNT_ITEM" localSheetId="4">'[11]acctdesc'!#REF!</definedName>
    <definedName name="NCOUNT_ITEM">'[11]acctdesc'!#REF!</definedName>
    <definedName name="NDESC_DISP" localSheetId="3">'[11]acctdesc'!#REF!</definedName>
    <definedName name="NDESC_DISP" localSheetId="4">'[11]acctdesc'!#REF!</definedName>
    <definedName name="NDESC_DISP">'[11]acctdesc'!#REF!</definedName>
    <definedName name="NDESC_DISP_FORM" localSheetId="3">'[11]acctdesc'!#REF!</definedName>
    <definedName name="NDESC_DISP_FORM" localSheetId="4">'[11]acctdesc'!#REF!</definedName>
    <definedName name="NDESC_DISP_FORM">'[11]acctdesc'!#REF!</definedName>
    <definedName name="NDESC_NBR_BEG" localSheetId="3">'[11]acctdesc'!#REF!</definedName>
    <definedName name="NDESC_NBR_BEG" localSheetId="4">'[11]acctdesc'!#REF!</definedName>
    <definedName name="NDESC_NBR_BEG">'[11]acctdesc'!#REF!</definedName>
    <definedName name="NDESC_NBR_TABLE" localSheetId="3">'[11]acctdesc'!#REF!</definedName>
    <definedName name="NDESC_NBR_TABLE" localSheetId="4">'[11]acctdesc'!#REF!</definedName>
    <definedName name="NDESC_NBR_TABLE">'[11]acctdesc'!#REF!</definedName>
    <definedName name="NDESC_SORT_KEY" localSheetId="3">'[11]acctdesc'!#REF!</definedName>
    <definedName name="NDESC_SORT_KEY" localSheetId="4">'[11]acctdesc'!#REF!</definedName>
    <definedName name="NDESC_SORT_KEY">'[11]acctdesc'!#REF!</definedName>
    <definedName name="NDESC_TABLE" localSheetId="3">'[11]acctdesc'!#REF!</definedName>
    <definedName name="NDESC_TABLE" localSheetId="4">'[11]acctdesc'!#REF!</definedName>
    <definedName name="NDESC_TABLE">'[11]acctdesc'!#REF!</definedName>
    <definedName name="NEWDR1">#REF!</definedName>
    <definedName name="NEWDR2">#REF!</definedName>
    <definedName name="NEWDR3">#REF!</definedName>
    <definedName name="NEWROA1">#REF!</definedName>
    <definedName name="NEWROA2">#REF!</definedName>
    <definedName name="NEWROA3">#REF!</definedName>
    <definedName name="NEWSS1">#REF!</definedName>
    <definedName name="NEWSS2">#REF!</definedName>
    <definedName name="NEWSS3">#REF!</definedName>
    <definedName name="nfx">#REF!</definedName>
    <definedName name="NLTI" localSheetId="3">#REF!</definedName>
    <definedName name="NLTI" localSheetId="4">#REF!</definedName>
    <definedName name="NLTI">#REF!</definedName>
    <definedName name="NRPT_DESCRIPTIO" localSheetId="3">'[11]acctdesc'!#REF!</definedName>
    <definedName name="NRPT_DESCRIPTIO" localSheetId="4">'[11]acctdesc'!#REF!</definedName>
    <definedName name="NRPT_DESCRIPTIO">'[11]acctdesc'!#REF!</definedName>
    <definedName name="NSTD_DESC_DB" localSheetId="3">'[11]acctdesc'!#REF!</definedName>
    <definedName name="NSTD_DESC_DB" localSheetId="4">'[11]acctdesc'!#REF!</definedName>
    <definedName name="NSTD_DESC_DB">'[11]acctdesc'!#REF!</definedName>
    <definedName name="NSTD_DESC_DISP" localSheetId="3">'[11]acctdesc'!#REF!</definedName>
    <definedName name="NSTD_DESC_DISP" localSheetId="4">'[11]acctdesc'!#REF!</definedName>
    <definedName name="NSTD_DESC_DISP">'[11]acctdesc'!#REF!</definedName>
    <definedName name="NSTD_NBR_BEG" localSheetId="3">'[11]acctdesc'!#REF!</definedName>
    <definedName name="NSTD_NBR_BEG" localSheetId="4">'[11]acctdesc'!#REF!</definedName>
    <definedName name="NSTD_NBR_BEG">'[11]acctdesc'!#REF!</definedName>
    <definedName name="NSTD_NBR_END" localSheetId="3">'[11]acctdesc'!#REF!</definedName>
    <definedName name="NSTD_NBR_END" localSheetId="4">'[11]acctdesc'!#REF!</definedName>
    <definedName name="NSTD_NBR_END">'[11]acctdesc'!#REF!</definedName>
    <definedName name="NSTD_START" localSheetId="3">'[11]acctdesc'!#REF!</definedName>
    <definedName name="NSTD_START" localSheetId="4">'[11]acctdesc'!#REF!</definedName>
    <definedName name="NSTD_START">'[11]acctdesc'!#REF!</definedName>
    <definedName name="OctScaleBS" localSheetId="3">#REF!</definedName>
    <definedName name="OctScaleBS" localSheetId="4">#REF!</definedName>
    <definedName name="OctScaleBS">#REF!</definedName>
    <definedName name="OctScalePL" localSheetId="3">#REF!</definedName>
    <definedName name="OctScalePL" localSheetId="4">#REF!</definedName>
    <definedName name="OctScalePL">#REF!</definedName>
    <definedName name="OK">#REF!</definedName>
    <definedName name="OKCANCEL">#REF!</definedName>
    <definedName name="OKCANCELTEXT">#REF!</definedName>
    <definedName name="OLDDR1">#REF!</definedName>
    <definedName name="OLDDR2">#REF!</definedName>
    <definedName name="OLDDR3">#REF!</definedName>
    <definedName name="OLDROA1">#REF!</definedName>
    <definedName name="OLDROA2">#REF!</definedName>
    <definedName name="OLDROA3">#REF!</definedName>
    <definedName name="OLDSS1">#REF!</definedName>
    <definedName name="OLDSS2">#REF!</definedName>
    <definedName name="OLDSS3">#REF!</definedName>
    <definedName name="OPENCONFIG">#REF!</definedName>
    <definedName name="OPENFILES">#REF!</definedName>
    <definedName name="Other" localSheetId="3">'[4]Gross Spending #57'!$E$66</definedName>
    <definedName name="Other" localSheetId="4">'[4]Gross Spending #57'!$E$66</definedName>
    <definedName name="Other">'[4]Gross Spending #57'!$E$66</definedName>
    <definedName name="OtherIncExp">'[19]LookupTables'!#REF!</definedName>
    <definedName name="OTHTAX" localSheetId="3">#REF!</definedName>
    <definedName name="OTHTAX" localSheetId="4">#REF!</definedName>
    <definedName name="OTHTAX">#REF!</definedName>
    <definedName name="OTHTAX_VX">'[22]FY03 Estimate'!#REF!</definedName>
    <definedName name="pa">#REF!</definedName>
    <definedName name="PA1">#REF!</definedName>
    <definedName name="Password">#REF!</definedName>
    <definedName name="PAYROLL">#REF!</definedName>
    <definedName name="PERMDIF" localSheetId="3">#REF!</definedName>
    <definedName name="PERMDIF" localSheetId="4">#REF!</definedName>
    <definedName name="PERMDIF">#REF!</definedName>
    <definedName name="PIWI">#REF!</definedName>
    <definedName name="PL_DataPts" localSheetId="3">'[1]P&amp;LDataPts'!$A$5:$DJ$39</definedName>
    <definedName name="PL_DataPts" localSheetId="4">'[1]P&amp;LDataPts'!$A$5:$DJ$39</definedName>
    <definedName name="PL_DataPts" localSheetId="0">'[17]P&amp;LDataPts'!$A$5:$DJ$39</definedName>
    <definedName name="PL_DataPts" localSheetId="1">'[17]P&amp;LDataPts'!$A$5:$DJ$39</definedName>
    <definedName name="PL_DataPts">'[1]P&amp;LDataPts'!$A$5:$DJ$39</definedName>
    <definedName name="PLDataPts_Column_Labels" localSheetId="3">'[1]P&amp;LDataPts'!$A$5:$BP$5</definedName>
    <definedName name="PLDataPts_Column_Labels" localSheetId="4">'[1]P&amp;LDataPts'!$A$5:$BP$5</definedName>
    <definedName name="PLDataPts_Column_Labels" localSheetId="0">'[17]P&amp;LDataPts'!$A$5:$BP$5</definedName>
    <definedName name="PLDataPts_Column_Labels" localSheetId="1">'[17]P&amp;LDataPts'!$A$5:$BP$5</definedName>
    <definedName name="PLDataPts_Column_Labels">'[1]P&amp;LDataPts'!$A$5:$BP$5</definedName>
    <definedName name="PLDataPts_Row_Labels" localSheetId="3">'[1]P&amp;LDataPts'!$A$5:$A$39</definedName>
    <definedName name="PLDataPts_Row_Labels" localSheetId="4">'[1]P&amp;LDataPts'!$A$5:$A$39</definedName>
    <definedName name="PLDataPts_Row_Labels" localSheetId="0">'[17]P&amp;LDataPts'!$A$5:$A$39</definedName>
    <definedName name="PLDataPts_Row_Labels" localSheetId="1">'[17]P&amp;LDataPts'!$A$5:$A$39</definedName>
    <definedName name="PLDataPts_Row_Labels">'[1]P&amp;LDataPts'!$A$5:$A$39</definedName>
    <definedName name="PQ_ETR">'[22]FY03 Estimate'!#REF!</definedName>
    <definedName name="PQ_LOCALTAX">'[22]FY03 Estimate'!#REF!</definedName>
    <definedName name="PQ_OTHTAX">'[22]FY03 Estimate'!#REF!</definedName>
    <definedName name="PQ_PRETAX">'[22]FY03 Estimate'!#REF!</definedName>
    <definedName name="PQ_PYTAX">'[22]FY03 Estimate'!#REF!</definedName>
    <definedName name="PQ_REVENUE">'[22]FY03 Estimate'!#REF!</definedName>
    <definedName name="PQ_STR">'[22]FY03 Estimate'!#REF!</definedName>
    <definedName name="PQ_TOTALTAXES">'[22]FY03 Estimate'!#REF!</definedName>
    <definedName name="PQ_WHTAX">'[22]FY03 Estimate'!#REF!</definedName>
    <definedName name="PR" localSheetId="3">#REF!</definedName>
    <definedName name="PR" localSheetId="4">#REF!</definedName>
    <definedName name="PR">#REF!</definedName>
    <definedName name="PREPARER">'[22]FY03 Estimate'!#REF!</definedName>
    <definedName name="PRETAX" localSheetId="3">#REF!</definedName>
    <definedName name="PRETAX" localSheetId="4">#REF!</definedName>
    <definedName name="PRETAX">#REF!</definedName>
    <definedName name="PRETAX_VX">'[22]FY03 Estimate'!#REF!</definedName>
    <definedName name="PreviousMO" localSheetId="3">'[6]Cliff'!#REF!</definedName>
    <definedName name="PreviousMO" localSheetId="4">'[6]Cliff'!#REF!</definedName>
    <definedName name="PreviousMO">'[6]Cliff'!#REF!</definedName>
    <definedName name="Price">'[31]Price'!$B$8:$D$23</definedName>
    <definedName name="Price_A">#REF!</definedName>
    <definedName name="Price_B">#REF!</definedName>
    <definedName name="Price_C">#REF!</definedName>
    <definedName name="Price_D">#REF!</definedName>
    <definedName name="Price_E">#REF!</definedName>
    <definedName name="Price_FY03">#REF!</definedName>
    <definedName name="PRINT_AREA_MI" localSheetId="3">#REF!</definedName>
    <definedName name="PRINT_AREA_MI" localSheetId="4">#REF!</definedName>
    <definedName name="PRINT_AREA_MI">#REF!</definedName>
    <definedName name="Print_area2">#REF!</definedName>
    <definedName name="PRINT_JOURNAL">#REF!</definedName>
    <definedName name="PRINT1">#REF!</definedName>
    <definedName name="PRINT1499">#REF!</definedName>
    <definedName name="PRINT1499BLK">#REF!</definedName>
    <definedName name="PRINT2">#REF!</definedName>
    <definedName name="PRINTDETAIL">#REF!</definedName>
    <definedName name="PRINTGL">#REF!</definedName>
    <definedName name="PRINTGLBLK">#REF!</definedName>
    <definedName name="PRINTMAIN">#REF!</definedName>
    <definedName name="PRINTMAINBLK">#REF!</definedName>
    <definedName name="PRINTNEWDETAIL">#REF!</definedName>
    <definedName name="PRINTPURGED">#REF!</definedName>
    <definedName name="PRINTPURGEDBLK">#REF!</definedName>
    <definedName name="PRINTRNB">#REF!</definedName>
    <definedName name="PRINTRNBBLK">#REF!</definedName>
    <definedName name="PRINTSST">#REF!</definedName>
    <definedName name="PRINTSSTBLK">#REF!</definedName>
    <definedName name="PROCEDURES">#REF!</definedName>
    <definedName name="PROCSST">#REF!</definedName>
    <definedName name="PURGE">#REF!</definedName>
    <definedName name="PURGEBLOCK">#REF!</definedName>
    <definedName name="PURGEBOTTOM">#REF!</definedName>
    <definedName name="PURGECRITERIA">#REF!</definedName>
    <definedName name="PUSHED">#REF!</definedName>
    <definedName name="PYADJ" localSheetId="3">#REF!</definedName>
    <definedName name="PYADJ" localSheetId="4">#REF!</definedName>
    <definedName name="PYADJ">#REF!</definedName>
    <definedName name="PYBS" localSheetId="3">#REF!</definedName>
    <definedName name="PYBS" localSheetId="4">#REF!</definedName>
    <definedName name="PYBS">#REF!</definedName>
    <definedName name="PYPL" localSheetId="3">#REF!</definedName>
    <definedName name="PYPL" localSheetId="4">#REF!</definedName>
    <definedName name="PYPL">#REF!</definedName>
    <definedName name="PYTAX">'[22]FY03 Estimate'!#REF!</definedName>
    <definedName name="PYTAX_VX">'[22]FY03 Estimate'!#REF!</definedName>
    <definedName name="QCANCEL">#REF!</definedName>
    <definedName name="qtr1" localSheetId="3">'[3]Exit Forecast'!$A$38:$S$73</definedName>
    <definedName name="qtr1" localSheetId="4">'[3]Exit Forecast'!$A$38:$S$73</definedName>
    <definedName name="qtr1" localSheetId="0">'[18]Exit Forecast'!$A$38:$S$73</definedName>
    <definedName name="qtr1" localSheetId="1">'[18]Exit Forecast'!$A$38:$S$73</definedName>
    <definedName name="qtr1">'[3]Exit Forecast'!$A$38:$S$73</definedName>
    <definedName name="qtr2" localSheetId="3">'[3]2nd Qtr'!$A$40:$S$75</definedName>
    <definedName name="qtr2" localSheetId="4">'[3]2nd Qtr'!$A$40:$S$75</definedName>
    <definedName name="qtr2" localSheetId="0">'[18]2nd Qtr'!$A$40:$S$75</definedName>
    <definedName name="qtr2" localSheetId="1">'[18]2nd Qtr'!$A$40:$S$75</definedName>
    <definedName name="qtr2">'[3]2nd Qtr'!$A$40:$S$75</definedName>
    <definedName name="qtr3" localSheetId="3">'[3]3rd Qtr'!$A$40:$S$75</definedName>
    <definedName name="qtr3" localSheetId="4">'[3]3rd Qtr'!$A$40:$S$75</definedName>
    <definedName name="qtr3" localSheetId="0">'[18]3rd Qtr'!$A$40:$S$75</definedName>
    <definedName name="qtr3" localSheetId="1">'[18]3rd Qtr'!$A$40:$S$75</definedName>
    <definedName name="qtr3">'[3]3rd Qtr'!$A$40:$S$75</definedName>
    <definedName name="qtr4" localSheetId="3">'[3]4th Qtr'!$A$40:$S$75</definedName>
    <definedName name="qtr4" localSheetId="4">'[3]4th Qtr'!$A$40:$S$75</definedName>
    <definedName name="qtr4" localSheetId="0">'[18]4th Qtr'!$A$40:$S$75</definedName>
    <definedName name="qtr4" localSheetId="1">'[18]4th Qtr'!$A$40:$S$75</definedName>
    <definedName name="qtr4">'[3]4th Qtr'!$A$40:$S$75</definedName>
    <definedName name="qtr5" localSheetId="3">'[3]5th Qtr'!$A$40:$S$75</definedName>
    <definedName name="qtr5" localSheetId="4">'[3]5th Qtr'!$A$40:$S$75</definedName>
    <definedName name="qtr5" localSheetId="0">'[18]5th Qtr'!$A$40:$S$75</definedName>
    <definedName name="qtr5" localSheetId="1">'[18]5th Qtr'!$A$40:$S$75</definedName>
    <definedName name="qtr5">'[3]5th Qtr'!$A$40:$S$75</definedName>
    <definedName name="qtr6" localSheetId="3">'[3]6th Qtr'!$A$40:$S$75</definedName>
    <definedName name="qtr6" localSheetId="4">'[3]6th Qtr'!$A$40:$S$75</definedName>
    <definedName name="qtr6" localSheetId="0">'[18]6th Qtr'!$A$40:$S$75</definedName>
    <definedName name="qtr6" localSheetId="1">'[18]6th Qtr'!$A$40:$S$75</definedName>
    <definedName name="qtr6">'[3]6th Qtr'!$A$40:$S$75</definedName>
    <definedName name="qtr7" localSheetId="3">'[3]7th Qtr'!$A$40:$S$75</definedName>
    <definedName name="qtr7" localSheetId="4">'[3]7th Qtr'!$A$40:$S$75</definedName>
    <definedName name="qtr7" localSheetId="0">'[18]7th Qtr'!$A$40:$S$75</definedName>
    <definedName name="qtr7" localSheetId="1">'[18]7th Qtr'!$A$40:$S$75</definedName>
    <definedName name="qtr7">'[3]7th Qtr'!$A$40:$S$75</definedName>
    <definedName name="QUEST">#REF!</definedName>
    <definedName name="QUITQUOTELOOK">#REF!</definedName>
    <definedName name="QUOTE">#REF!</definedName>
    <definedName name="QUOTELOOKSST">#REF!</definedName>
    <definedName name="QUPDATE">#REF!</definedName>
    <definedName name="RANDD" localSheetId="3">#REF!</definedName>
    <definedName name="RANDD" localSheetId="4">#REF!</definedName>
    <definedName name="RANDD">#REF!</definedName>
    <definedName name="RATE" localSheetId="3">'[9]99 Contingency Analysis'!#REF!</definedName>
    <definedName name="RATE" localSheetId="4">'[9]99 Contingency Analysis'!#REF!</definedName>
    <definedName name="RATE">'[9]99 Contingency Analysis'!#REF!</definedName>
    <definedName name="Records" localSheetId="3">#REF!</definedName>
    <definedName name="Records" localSheetId="4">#REF!</definedName>
    <definedName name="Records">#REF!</definedName>
    <definedName name="REDOTOTS">#REF!</definedName>
    <definedName name="REFRESHRNB">#REF!</definedName>
    <definedName name="REPLACEFORMULI">#REF!</definedName>
    <definedName name="REPLACEQUOTERET">#REF!</definedName>
    <definedName name="REPLACEQUOTES">#REF!</definedName>
    <definedName name="RETURNCOL">#REF!</definedName>
    <definedName name="RETURNROW">#REF!</definedName>
    <definedName name="REVENUE" localSheetId="3">#REF!</definedName>
    <definedName name="REVENUE" localSheetId="4">#REF!</definedName>
    <definedName name="REVENUE">#REF!</definedName>
    <definedName name="REVENUE_VX">'[22]FY03 Estimate'!#REF!</definedName>
    <definedName name="REVERSE" localSheetId="3">'[9]99 Contingency Analysis'!#REF!</definedName>
    <definedName name="REVERSE" localSheetId="4">'[9]99 Contingency Analysis'!#REF!</definedName>
    <definedName name="REVERSE">'[9]99 Contingency Analysis'!#REF!</definedName>
    <definedName name="RNBCRITERIA">#REF!</definedName>
    <definedName name="ROWCOUNT">#REF!</definedName>
    <definedName name="RPT_DESCRIPTION" localSheetId="3">'[11]acctdesc'!#REF!</definedName>
    <definedName name="RPT_DESCRIPTION" localSheetId="4">'[11]acctdesc'!#REF!</definedName>
    <definedName name="RPT_DESCRIPTION">'[11]acctdesc'!#REF!</definedName>
    <definedName name="RPT_NDESCRIPTIO" localSheetId="3">'[11]acctdesc'!#REF!</definedName>
    <definedName name="RPT_NDESCRIPTIO" localSheetId="4">'[11]acctdesc'!#REF!</definedName>
    <definedName name="RPT_NDESCRIPTIO">'[11]acctdesc'!#REF!</definedName>
    <definedName name="RPT_RANGE" localSheetId="3">'[10]Q399_APB23'!$A$5:$L$32</definedName>
    <definedName name="RPT_RANGE" localSheetId="4">'[10]Q399_APB23'!$A$5:$L$32</definedName>
    <definedName name="RPT_RANGE">'[10]Q399_APB23'!$A$5:$L$32</definedName>
    <definedName name="RPT_REPRINT" localSheetId="3">'[10]Q399_APB23'!#REF!</definedName>
    <definedName name="RPT_REPRINT" localSheetId="4">'[10]Q399_APB23'!#REF!</definedName>
    <definedName name="RPT_REPRINT">'[10]Q399_APB23'!#REF!</definedName>
    <definedName name="RPT_WDESCRIPTIO" localSheetId="3">'[11]acctdesc'!#REF!</definedName>
    <definedName name="RPT_WDESCRIPTIO" localSheetId="4">'[11]acctdesc'!#REF!</definedName>
    <definedName name="RPT_WDESCRIPTIO">'[11]acctdesc'!#REF!</definedName>
    <definedName name="safx">#REF!</definedName>
    <definedName name="SAR_IMPACT" localSheetId="3">#REF!</definedName>
    <definedName name="SAR_IMPACT" localSheetId="4">#REF!</definedName>
    <definedName name="SAR_IMPACT">#REF!</definedName>
    <definedName name="SAVE">#REF!</definedName>
    <definedName name="SAVEFILES">#REF!</definedName>
    <definedName name="SAVEVALS">#REF!</definedName>
    <definedName name="SELROWS">#REF!</definedName>
    <definedName name="sfx">#REF!</definedName>
    <definedName name="SHEETS_TO_HIDE">#REF!</definedName>
    <definedName name="SORTBYDATE">#REF!</definedName>
    <definedName name="SORTDB">#REF!</definedName>
    <definedName name="SORTPURGED">#REF!</definedName>
    <definedName name="SPG">'[21]EPSG'!#REF!</definedName>
    <definedName name="SPG_Grp">#REF!</definedName>
    <definedName name="SPWS_WBID">"5BA708FE-D076-11D6-8826-000347430928"</definedName>
    <definedName name="SSTBLOCK">#REF!</definedName>
    <definedName name="SSTFILE">#REF!</definedName>
    <definedName name="STARTINGHERE" localSheetId="3">'[10]Q399_APB23'!#REF!</definedName>
    <definedName name="STARTINGHERE" localSheetId="4">'[10]Q399_APB23'!#REF!</definedName>
    <definedName name="STARTINGHERE">'[10]Q399_APB23'!#REF!</definedName>
    <definedName name="STATE" localSheetId="3">#REF!</definedName>
    <definedName name="STATE" localSheetId="4">#REF!</definedName>
    <definedName name="STATE">#REF!</definedName>
    <definedName name="STATRATE" localSheetId="3">#REF!</definedName>
    <definedName name="STATRATE" localSheetId="4">#REF!</definedName>
    <definedName name="STATRATE">#REF!</definedName>
    <definedName name="STD_DESC_DB" localSheetId="3">'[11]acctdesc'!#REF!</definedName>
    <definedName name="STD_DESC_DB" localSheetId="4">'[11]acctdesc'!#REF!</definedName>
    <definedName name="STD_DESC_DB">'[11]acctdesc'!#REF!</definedName>
    <definedName name="STD_DESC_DISP" localSheetId="3">'[11]acctdesc'!#REF!</definedName>
    <definedName name="STD_DESC_DISP" localSheetId="4">'[11]acctdesc'!#REF!</definedName>
    <definedName name="STD_DESC_DISP">'[11]acctdesc'!#REF!</definedName>
    <definedName name="STD_NBR_BEG" localSheetId="3">'[11]acctdesc'!#REF!</definedName>
    <definedName name="STD_NBR_BEG" localSheetId="4">'[11]acctdesc'!#REF!</definedName>
    <definedName name="STD_NBR_BEG">'[11]acctdesc'!#REF!</definedName>
    <definedName name="STD_NBR_END" localSheetId="3">'[11]acctdesc'!#REF!</definedName>
    <definedName name="STD_NBR_END" localSheetId="4">'[11]acctdesc'!#REF!</definedName>
    <definedName name="STD_NBR_END">'[11]acctdesc'!#REF!</definedName>
    <definedName name="STD_START" localSheetId="3">'[11]acctdesc'!#REF!</definedName>
    <definedName name="STD_START" localSheetId="4">'[11]acctdesc'!#REF!</definedName>
    <definedName name="STD_START">'[11]acctdesc'!#REF!</definedName>
    <definedName name="STH">#REF!</definedName>
    <definedName name="STOCK_CLOSE" localSheetId="3">#REF!</definedName>
    <definedName name="STOCK_CLOSE" localSheetId="4">#REF!</definedName>
    <definedName name="STOCK_CLOSE">#REF!</definedName>
    <definedName name="STOCK_OPEN" localSheetId="3">#REF!</definedName>
    <definedName name="STOCK_OPEN" localSheetId="4">#REF!</definedName>
    <definedName name="STOCK_OPEN">#REF!</definedName>
    <definedName name="stockdata" localSheetId="3">'[14]Options'!$B$2:$N$101</definedName>
    <definedName name="stockdata">'[14]Options'!$B$2:$N$101</definedName>
    <definedName name="STOP">#REF!</definedName>
    <definedName name="STR">'[22]FY03 Estimate'!#REF!</definedName>
    <definedName name="STR_VX">'[22]FY03 Estimate'!#REF!</definedName>
    <definedName name="SUMM" localSheetId="3">'[9]99 Contingency Analysis'!#REF!</definedName>
    <definedName name="SUMM" localSheetId="4">'[9]99 Contingency Analysis'!#REF!</definedName>
    <definedName name="SUMM">'[9]99 Contingency Analysis'!#REF!</definedName>
    <definedName name="SUMMARY">#REF!</definedName>
    <definedName name="switz_10_31_00">#REF!</definedName>
    <definedName name="switz_10_31_01">#REF!</definedName>
    <definedName name="switz_avg">#REF!</definedName>
    <definedName name="switz_divest">#REF!</definedName>
    <definedName name="T_and_M">#REF!</definedName>
    <definedName name="T10_Instructions">'[33]Documentation'!#REF!</definedName>
    <definedName name="T11_Instructions">'[33]Documentation'!#REF!</definedName>
    <definedName name="T12_Instructions">'[33]Documentation'!#REF!</definedName>
    <definedName name="T13_Instructions">'[33]Documentation'!#REF!</definedName>
    <definedName name="T4_Instructions">'[33]Documentation'!#REF!</definedName>
    <definedName name="T5_Instructions">'[33]Documentation'!#REF!</definedName>
    <definedName name="T6_1_Instructions">'[33]Documentation'!#REF!</definedName>
    <definedName name="T6_1A_Instructions">'[33]Documentation'!#REF!</definedName>
    <definedName name="T6_2AInstructions">'[33]Documentation'!#REF!</definedName>
    <definedName name="T6_2Instructions">'[33]Documentation'!#REF!</definedName>
    <definedName name="T7_Instructions">'[33]Documentation'!#REF!</definedName>
    <definedName name="TableName">"Dummy"</definedName>
    <definedName name="TAX" localSheetId="3">#REF!</definedName>
    <definedName name="TAX" localSheetId="4">#REF!</definedName>
    <definedName name="TAX">#REF!</definedName>
    <definedName name="TAXCRED" localSheetId="3">#REF!</definedName>
    <definedName name="TAXCRED" localSheetId="4">#REF!</definedName>
    <definedName name="TAXCRED">#REF!</definedName>
    <definedName name="TB" localSheetId="3">'[15]Trial Balance Ranges'!$A$4:$A$42</definedName>
    <definedName name="TB">'[15]Trial Balance Ranges'!$A$4:$A$42</definedName>
    <definedName name="TEMPDIF" localSheetId="3">#REF!</definedName>
    <definedName name="TEMPDIF" localSheetId="4">#REF!</definedName>
    <definedName name="TEMPDIF">#REF!</definedName>
    <definedName name="TenthWD_Cell" localSheetId="3">#REF!</definedName>
    <definedName name="TenthWD_Cell" localSheetId="4">#REF!</definedName>
    <definedName name="TenthWD_Cell">#REF!</definedName>
    <definedName name="Ticker_List">#REF!</definedName>
    <definedName name="TIME" localSheetId="3">'[16]Sheet2'!$B$5:$B$16</definedName>
    <definedName name="TIME">'[16]Sheet2'!$B$5:$B$16</definedName>
    <definedName name="TIME_DATA" localSheetId="3">'[16]Sheet2'!$B$5:$M$16</definedName>
    <definedName name="TIME_DATA">'[16]Sheet2'!$B$5:$M$16</definedName>
    <definedName name="TIME_OUTPUT" localSheetId="3">'[16]Sheet2'!$D$19</definedName>
    <definedName name="TIME_OUTPUT">'[16]Sheet2'!$D$19</definedName>
    <definedName name="timelookup" localSheetId="3">'[3]Lookups'!$A$2:$J$6</definedName>
    <definedName name="timelookup" localSheetId="4">'[3]Lookups'!$A$2:$J$6</definedName>
    <definedName name="timelookup" localSheetId="0">'[18]Lookups'!$A$2:$J$6</definedName>
    <definedName name="timelookup" localSheetId="1">'[18]Lookups'!$A$2:$J$6</definedName>
    <definedName name="timelookup">'[3]Lookups'!$A$2:$J$6</definedName>
    <definedName name="TMO">'[21]EPSG'!#REF!</definedName>
    <definedName name="TOTAL">#REF!</definedName>
    <definedName name="TOTALS">#REF!</definedName>
    <definedName name="TOTALTAX_VX">'[22]FY03 Estimate'!#REF!</definedName>
    <definedName name="TOTALTAXES">'[22]FY03 Estimate'!#REF!</definedName>
    <definedName name="TRANSHP" localSheetId="3">#REF!</definedName>
    <definedName name="TRANSHP" localSheetId="4">#REF!</definedName>
    <definedName name="TRANSHP">#REF!</definedName>
    <definedName name="TRANSLOC" localSheetId="3">#REF!</definedName>
    <definedName name="TRANSLOC" localSheetId="4">#REF!</definedName>
    <definedName name="TRANSLOC">#REF!</definedName>
    <definedName name="Trends_Cell" localSheetId="3">#REF!</definedName>
    <definedName name="Trends_Cell" localSheetId="4">#REF!</definedName>
    <definedName name="Trends_Cell">#REF!</definedName>
    <definedName name="TRUE_UP" localSheetId="3">#REF!</definedName>
    <definedName name="TRUE_UP" localSheetId="4">#REF!</definedName>
    <definedName name="TRUE_UP">#REF!</definedName>
    <definedName name="ukfx">#REF!</definedName>
    <definedName name="UPDATESST">#REF!</definedName>
    <definedName name="UserName">#REF!</definedName>
    <definedName name="WCOUNT_ITEM" localSheetId="3">'[11]acctdesc'!#REF!</definedName>
    <definedName name="WCOUNT_ITEM" localSheetId="4">'[11]acctdesc'!#REF!</definedName>
    <definedName name="WCOUNT_ITEM">'[11]acctdesc'!#REF!</definedName>
    <definedName name="WDESC_DISP" localSheetId="3">'[11]acctdesc'!#REF!</definedName>
    <definedName name="WDESC_DISP" localSheetId="4">'[11]acctdesc'!#REF!</definedName>
    <definedName name="WDESC_DISP">'[11]acctdesc'!#REF!</definedName>
    <definedName name="WDESC_DISP_FORM" localSheetId="3">'[11]acctdesc'!#REF!</definedName>
    <definedName name="WDESC_DISP_FORM" localSheetId="4">'[11]acctdesc'!#REF!</definedName>
    <definedName name="WDESC_DISP_FORM">'[11]acctdesc'!#REF!</definedName>
    <definedName name="WDESC_NBR_BEG" localSheetId="3">'[11]acctdesc'!#REF!</definedName>
    <definedName name="WDESC_NBR_BEG" localSheetId="4">'[11]acctdesc'!#REF!</definedName>
    <definedName name="WDESC_NBR_BEG">'[11]acctdesc'!#REF!</definedName>
    <definedName name="WDESC_NBR_TABLE" localSheetId="3">'[11]acctdesc'!#REF!</definedName>
    <definedName name="WDESC_NBR_TABLE" localSheetId="4">'[11]acctdesc'!#REF!</definedName>
    <definedName name="WDESC_NBR_TABLE">'[11]acctdesc'!#REF!</definedName>
    <definedName name="WDESC_SORT_KEY" localSheetId="3">'[11]acctdesc'!#REF!</definedName>
    <definedName name="WDESC_SORT_KEY" localSheetId="4">'[11]acctdesc'!#REF!</definedName>
    <definedName name="WDESC_SORT_KEY">'[11]acctdesc'!#REF!</definedName>
    <definedName name="WDESC_TABLE" localSheetId="3">'[11]acctdesc'!#REF!</definedName>
    <definedName name="WDESC_TABLE" localSheetId="4">'[11]acctdesc'!#REF!</definedName>
    <definedName name="WDESC_TABLE">'[11]acctdesc'!#REF!</definedName>
    <definedName name="Werte1">#REF!</definedName>
    <definedName name="Werte2">#REF!</definedName>
    <definedName name="WHTAX" localSheetId="3">#REF!</definedName>
    <definedName name="WHTAX" localSheetId="4">#REF!</definedName>
    <definedName name="WHTAX">#REF!</definedName>
    <definedName name="WHTAX_VX">'[22]FY03 Estimate'!#REF!</definedName>
    <definedName name="WORKSHEET">#REF!</definedName>
    <definedName name="workspace">'[34]JV Form Template'!#REF!</definedName>
    <definedName name="WRPT_DESCRIPTIO" localSheetId="3">'[11]acctdesc'!#REF!</definedName>
    <definedName name="WRPT_DESCRIPTIO" localSheetId="4">'[11]acctdesc'!#REF!</definedName>
    <definedName name="WRPT_DESCRIPTIO">'[11]acctdesc'!#REF!</definedName>
    <definedName name="WSTD_DESC_DB" localSheetId="3">'[11]acctdesc'!#REF!</definedName>
    <definedName name="WSTD_DESC_DB" localSheetId="4">'[11]acctdesc'!#REF!</definedName>
    <definedName name="WSTD_DESC_DB">'[11]acctdesc'!#REF!</definedName>
    <definedName name="WSTD_DESC_DISP" localSheetId="3">'[11]acctdesc'!#REF!</definedName>
    <definedName name="WSTD_DESC_DISP" localSheetId="4">'[11]acctdesc'!#REF!</definedName>
    <definedName name="WSTD_DESC_DISP">'[11]acctdesc'!#REF!</definedName>
    <definedName name="WSTD_NBR_BEG" localSheetId="3">'[11]acctdesc'!#REF!</definedName>
    <definedName name="WSTD_NBR_BEG" localSheetId="4">'[11]acctdesc'!#REF!</definedName>
    <definedName name="WSTD_NBR_BEG">'[11]acctdesc'!#REF!</definedName>
    <definedName name="WSTD_NBR_END" localSheetId="3">'[11]acctdesc'!#REF!</definedName>
    <definedName name="WSTD_NBR_END" localSheetId="4">'[11]acctdesc'!#REF!</definedName>
    <definedName name="WSTD_NBR_END">'[11]acctdesc'!#REF!</definedName>
    <definedName name="WSTD_NRB_BEG" localSheetId="3">'[11]acctdesc'!#REF!</definedName>
    <definedName name="WSTD_NRB_BEG" localSheetId="4">'[11]acctdesc'!#REF!</definedName>
    <definedName name="WSTD_NRB_BEG">'[11]acctdesc'!#REF!</definedName>
    <definedName name="WSTD_START" localSheetId="3">'[11]acctdesc'!#REF!</definedName>
    <definedName name="WSTD_START" localSheetId="4">'[11]acctdesc'!#REF!</definedName>
    <definedName name="WSTD_START">'[11]acctdesc'!#REF!</definedName>
    <definedName name="WT00">#REF!</definedName>
    <definedName name="WT01">#REF!</definedName>
    <definedName name="WT02">#REF!</definedName>
    <definedName name="WT03">#REF!</definedName>
    <definedName name="WT04">#REF!</definedName>
    <definedName name="WT05">#REF!</definedName>
    <definedName name="WT06">#REF!</definedName>
    <definedName name="WT07">#REF!</definedName>
    <definedName name="WT08">#REF!</definedName>
    <definedName name="xxxx">'[39]1901'!$B$6:$K$60</definedName>
    <definedName name="YHP_ICPE">#REF!</definedName>
  </definedNames>
  <calcPr fullCalcOnLoad="1"/>
</workbook>
</file>

<file path=xl/sharedStrings.xml><?xml version="1.0" encoding="utf-8"?>
<sst xmlns="http://schemas.openxmlformats.org/spreadsheetml/2006/main" count="251" uniqueCount="183">
  <si>
    <t>Orders</t>
  </si>
  <si>
    <t>Costs and expenses:</t>
  </si>
  <si>
    <t xml:space="preserve">Other income (expense), net          </t>
  </si>
  <si>
    <t>AGILENT TECHNOLOGIES, INC.</t>
  </si>
  <si>
    <t>Percent</t>
  </si>
  <si>
    <t>(Unaudited)</t>
  </si>
  <si>
    <t>CONDENSED CONSOLIDATED BALANCE SHEET</t>
  </si>
  <si>
    <t>October 31,</t>
  </si>
  <si>
    <t>(In millions)</t>
  </si>
  <si>
    <t xml:space="preserve">ASSETS                                   </t>
  </si>
  <si>
    <t>Current assets:</t>
  </si>
  <si>
    <t xml:space="preserve">                                                    </t>
  </si>
  <si>
    <t xml:space="preserve">Property, plant and equipment, net             </t>
  </si>
  <si>
    <t xml:space="preserve">Other assets                                  </t>
  </si>
  <si>
    <t>LIABILITIES AND STOCKHOLDERS’ EQUITY</t>
  </si>
  <si>
    <t>Current liabilities:</t>
  </si>
  <si>
    <t xml:space="preserve">Stockholders’ equity: </t>
  </si>
  <si>
    <t>CONDENSED CONSOLIDATED STATEMENT OF OPERATIONS</t>
  </si>
  <si>
    <t>(In millions, except per share amounts)</t>
  </si>
  <si>
    <t xml:space="preserve">         </t>
  </si>
  <si>
    <t>Three Months Ended</t>
  </si>
  <si>
    <t>Net income</t>
  </si>
  <si>
    <t>(In millions, except par value and share amounts)</t>
  </si>
  <si>
    <t xml:space="preserve">Cash and cash equivalents                  </t>
  </si>
  <si>
    <t xml:space="preserve">Accounts receivable, net                        </t>
  </si>
  <si>
    <t xml:space="preserve">Inventory                            </t>
  </si>
  <si>
    <t xml:space="preserve">Other current assets                     </t>
  </si>
  <si>
    <t xml:space="preserve">Total current assets                      </t>
  </si>
  <si>
    <t xml:space="preserve">Accounts payable                 </t>
  </si>
  <si>
    <t xml:space="preserve">Employee compensation and benefits              </t>
  </si>
  <si>
    <t xml:space="preserve">Deferred revenue                               </t>
  </si>
  <si>
    <t>Income and other taxes payable</t>
  </si>
  <si>
    <t xml:space="preserve">Other accrued liabilities </t>
  </si>
  <si>
    <t xml:space="preserve">Total current liabilities                  </t>
  </si>
  <si>
    <t>Total liabilities</t>
  </si>
  <si>
    <t>Preferred stock; $0.01 par value; 125 million</t>
  </si>
  <si>
    <t>shares authorized; none issued and outstanding</t>
  </si>
  <si>
    <t>Common stock; $0.01 par value; 2 billion</t>
  </si>
  <si>
    <t xml:space="preserve">Additional paid-in capital                </t>
  </si>
  <si>
    <t xml:space="preserve">Total stockholders’ equity                 </t>
  </si>
  <si>
    <t>Total assets</t>
  </si>
  <si>
    <t xml:space="preserve">Total liabilities and stockholders’ equity    </t>
  </si>
  <si>
    <t>Retirement and post-retirement benefits</t>
  </si>
  <si>
    <t>Net income per GAAP</t>
  </si>
  <si>
    <t>Non-GAAP adjustments:</t>
  </si>
  <si>
    <t>Restructuring and asset impairment</t>
  </si>
  <si>
    <t>Numerator:</t>
  </si>
  <si>
    <t>Less:</t>
  </si>
  <si>
    <t>Segment return</t>
  </si>
  <si>
    <t>Segment return annualized</t>
  </si>
  <si>
    <t>Denominator:</t>
  </si>
  <si>
    <t>Invested capital</t>
  </si>
  <si>
    <t>ROIC</t>
  </si>
  <si>
    <t xml:space="preserve">ROIC calculation:(annualized current quarter segment return)/(average of the two most recent quarter-end </t>
  </si>
  <si>
    <t xml:space="preserve"> balances of Segment Invested Capital)</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</si>
  <si>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</si>
  <si>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</si>
  <si>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balance sheet is estimated based on our current information. </t>
  </si>
  <si>
    <t xml:space="preserve">Other long-term liabilities </t>
  </si>
  <si>
    <t>Long-term debt</t>
  </si>
  <si>
    <t xml:space="preserve">          Total costs and expenses    </t>
  </si>
  <si>
    <t xml:space="preserve">                                       Basic</t>
  </si>
  <si>
    <t xml:space="preserve">                                       Diluted</t>
  </si>
  <si>
    <t xml:space="preserve">The preliminary income statement is estimated based on our current information. </t>
  </si>
  <si>
    <t>Inc/(Dec)</t>
  </si>
  <si>
    <t>PRELIMINARY</t>
  </si>
  <si>
    <t>CONDENSED CONSOLIDATED STATEMENT OF CASH FLOWS</t>
  </si>
  <si>
    <t>Cash flows from operating activities:</t>
  </si>
  <si>
    <t>Depreciation and amortization</t>
  </si>
  <si>
    <t>Deferred taxes</t>
  </si>
  <si>
    <t>Excess and obsolete inventory-related charges</t>
  </si>
  <si>
    <t>Changes in assets and liabilities:</t>
  </si>
  <si>
    <t>Accounts receivable</t>
  </si>
  <si>
    <t>Inventory</t>
  </si>
  <si>
    <t>Accounts payable</t>
  </si>
  <si>
    <t>Employee compensation and benefits</t>
  </si>
  <si>
    <t>Income taxes and other taxes payable</t>
  </si>
  <si>
    <t>Cash flows from investing activities:</t>
  </si>
  <si>
    <t>Investments in property, plant and equipment</t>
  </si>
  <si>
    <t>Proceeds from the sale of property, plant and equipment</t>
  </si>
  <si>
    <t>Acquisition of businesses and intangible assets, net of cash acquired</t>
  </si>
  <si>
    <t>Cash flows from financing activities:</t>
  </si>
  <si>
    <t>Treasury stock repurchases</t>
  </si>
  <si>
    <t>Effect of exchange rate movements</t>
  </si>
  <si>
    <t>Cash and cash equivalents at end of period</t>
  </si>
  <si>
    <t xml:space="preserve">Income tax payments </t>
  </si>
  <si>
    <t xml:space="preserve">The preliminary cash flow statement is estimated based on our current information. </t>
  </si>
  <si>
    <t>Net revenue</t>
  </si>
  <si>
    <t xml:space="preserve">  Cost of products and services</t>
  </si>
  <si>
    <t xml:space="preserve">  Research and development          </t>
  </si>
  <si>
    <t xml:space="preserve">  Selling, general and administrative     </t>
  </si>
  <si>
    <t>Adjustment for taxes</t>
  </si>
  <si>
    <t>Page 1</t>
  </si>
  <si>
    <t>Page 3</t>
  </si>
  <si>
    <t>Page 4</t>
  </si>
  <si>
    <t>Page 5</t>
  </si>
  <si>
    <t>Average invested capital</t>
  </si>
  <si>
    <t>Preliminary</t>
  </si>
  <si>
    <t>Business disposal and infrastructure reduction costs</t>
  </si>
  <si>
    <t xml:space="preserve">The preliminary reconciliation of ROIC is estimated based on our current information. </t>
  </si>
  <si>
    <t xml:space="preserve">   Taxes and Other (income)/expense</t>
  </si>
  <si>
    <t>Adjusted income from operations</t>
  </si>
  <si>
    <t>Restricted cash and cash equivalents</t>
  </si>
  <si>
    <t>BAM</t>
  </si>
  <si>
    <t>EM</t>
  </si>
  <si>
    <t>Return on invested capital (ROIC) is a non-GAAP measure that management believes provides useful supplemental information for management and the investor.  ROIC is a tool by which we track how much value we are creating for our shareholders.  Management uses ROIC as a performance measure for our businesses, and our senior managers' compensation is linked to ROIC improvements as well as other performance criteria.  We believe that ROIC provides our management with a means to analyze and improve their business, measuring segment profitability in relation to net asset investments.  We acknowledge that ROIC may not be calculated the same way by every company.  We compensate for this limitation by monitoring and providing to the reader a full GAAP income statement and balance sheet.</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</si>
  <si>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</si>
  <si>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Excess software amortization</t>
  </si>
  <si>
    <t xml:space="preserve">Cash and cash equivalents at beginning of period </t>
  </si>
  <si>
    <t>Donation to Agilent Foundation</t>
  </si>
  <si>
    <t>Agilent</t>
  </si>
  <si>
    <t>Adjusted net income</t>
  </si>
  <si>
    <t xml:space="preserve">Retained earnings                       </t>
  </si>
  <si>
    <t xml:space="preserve">Weighted average shares used in computing net income per share:     </t>
  </si>
  <si>
    <t>Page 2</t>
  </si>
  <si>
    <t>Ended</t>
  </si>
  <si>
    <t xml:space="preserve">Provision for taxes            </t>
  </si>
  <si>
    <t>Other</t>
  </si>
  <si>
    <t>ADJUSTED NET INCOME AND DILUTED EPS RECONCILIATIONS</t>
  </si>
  <si>
    <t>The preliminary adjusted net income and diluted EPS reconciliation is estimated based on our current information.</t>
  </si>
  <si>
    <t>RECONCILIATION OF ROIC</t>
  </si>
  <si>
    <t xml:space="preserve">Diluted EPS </t>
  </si>
  <si>
    <t xml:space="preserve">    taxes and allocated corporate assets.</t>
  </si>
  <si>
    <t>Intangible amortization</t>
  </si>
  <si>
    <t>Net issuance of common stock under employee stock plans</t>
  </si>
  <si>
    <t>Senior notes</t>
  </si>
  <si>
    <t>Change in restricted cash and cash equivalents, net</t>
  </si>
  <si>
    <t xml:space="preserve">Income from operations </t>
  </si>
  <si>
    <t>Income from operations before taxes</t>
  </si>
  <si>
    <t>Net income per share:</t>
  </si>
  <si>
    <t xml:space="preserve">and 551 million shares at October 31, 2007 issued </t>
  </si>
  <si>
    <t>181 million shares at October 31, 2007</t>
  </si>
  <si>
    <t>Three Months</t>
  </si>
  <si>
    <t>Historical amounts are reclassified to conform with current period presentation</t>
  </si>
  <si>
    <t>Short-term investments</t>
  </si>
  <si>
    <t>Page 6</t>
  </si>
  <si>
    <t>Interest income</t>
  </si>
  <si>
    <t>Interest expense</t>
  </si>
  <si>
    <t>Other intangible assets, net</t>
  </si>
  <si>
    <t>Acceleration of debt issuance costs</t>
  </si>
  <si>
    <t>In-process R&amp;D</t>
  </si>
  <si>
    <t>Net loss on sale of investments</t>
  </si>
  <si>
    <t>Proceeds from revolving credit facility</t>
  </si>
  <si>
    <t>Purchase of minority interest</t>
  </si>
  <si>
    <t>Goodwill</t>
  </si>
  <si>
    <t>Net translation gain from liquidation of a subsidiary</t>
  </si>
  <si>
    <t xml:space="preserve"> </t>
  </si>
  <si>
    <t>We provide adjusted net income and adjusted net income per share amounts in order to provide meaningful supplemental information regarding our operational performance and our prospects for the future. These supplemental measures exclude, among other things, charges related to the amortization of intangibles, the impact of restructuring charges and the sale of our businesses. Some of the exclusions, such as impairments, may be beyond the control of management. Further, some may be less predictable than revenue derived from our core businesses (the day to day business of selling our products and services). These reasons provide the basis for management's belief that the measures are useful.</t>
  </si>
  <si>
    <t>Q3'08</t>
  </si>
  <si>
    <t>Gain on sale of assets</t>
  </si>
  <si>
    <t>Remeasurement loss for one-time intercompany transaction</t>
  </si>
  <si>
    <t>Long-term investment</t>
  </si>
  <si>
    <t>Purchase of investments</t>
  </si>
  <si>
    <t>Repayment of revolving credit facility</t>
  </si>
  <si>
    <t>Net decrease in cash and cash equivalents</t>
  </si>
  <si>
    <t>Our management recognizes that items such as amortization of intangibles and restructuring charges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</si>
  <si>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Twelve Months Ended</t>
  </si>
  <si>
    <t>Twelve Months</t>
  </si>
  <si>
    <t>Q4'08</t>
  </si>
  <si>
    <t>Q4'07</t>
  </si>
  <si>
    <t>(a)</t>
  </si>
  <si>
    <r>
      <t>(b)</t>
    </r>
    <r>
      <rPr>
        <sz val="10"/>
        <rFont val="Arial"/>
        <family val="2"/>
      </rPr>
      <t xml:space="preserve"> Segment assets consist of inventory, accounts receivable, property plant and equipment, gross goodwill and other intangibles, deferred</t>
    </r>
  </si>
  <si>
    <r>
      <t>(c)</t>
    </r>
    <r>
      <rPr>
        <sz val="10"/>
        <rFont val="Arial"/>
        <family val="2"/>
      </rPr>
      <t xml:space="preserve"> Includes accounts payable, employee compensation and benefits, other accrued liabilities and allocated corporate liabilities.</t>
    </r>
  </si>
  <si>
    <r>
      <t xml:space="preserve">Segment assets </t>
    </r>
    <r>
      <rPr>
        <vertAlign val="superscript"/>
        <sz val="10"/>
        <rFont val="Arial"/>
        <family val="2"/>
      </rPr>
      <t>(b)</t>
    </r>
  </si>
  <si>
    <r>
      <t xml:space="preserve">  Net current liabilities </t>
    </r>
    <r>
      <rPr>
        <vertAlign val="superscript"/>
        <sz val="10"/>
        <rFont val="Arial"/>
        <family val="2"/>
      </rPr>
      <t>(c)</t>
    </r>
  </si>
  <si>
    <r>
      <t>shares authorized; 561</t>
    </r>
    <r>
      <rPr>
        <b/>
        <sz val="10"/>
        <color indexed="10"/>
        <rFont val="Arial"/>
        <family val="2"/>
      </rPr>
      <t xml:space="preserve"> </t>
    </r>
    <r>
      <rPr>
        <sz val="10"/>
        <rFont val="Arial"/>
        <family val="2"/>
      </rPr>
      <t>million shares at October 31, 2008</t>
    </r>
  </si>
  <si>
    <t xml:space="preserve">Treasury stock at cost; 211 million shares at October 31, 2008 and </t>
  </si>
  <si>
    <t>Accumulated other comprehensive income (loss)</t>
  </si>
  <si>
    <t>Adjustments to reconcile net income to net cash provided by operating activities</t>
  </si>
  <si>
    <t>Other assets and liabilities</t>
  </si>
  <si>
    <t>Net cash provided by operating activities</t>
  </si>
  <si>
    <t>Proceeds from sale of  investments</t>
  </si>
  <si>
    <t>Net cash used in investing activities</t>
  </si>
  <si>
    <t>Net cash used in financing activities</t>
  </si>
  <si>
    <t>(a) Cash payments included in operating activities:</t>
  </si>
  <si>
    <t>—</t>
  </si>
  <si>
    <t>Share-based compensation</t>
  </si>
  <si>
    <t>Long-term debt proceeds</t>
  </si>
  <si>
    <t>Translation gain from liquidation of a subsidiary</t>
  </si>
  <si>
    <t>Restructuring</t>
  </si>
  <si>
    <r>
      <t>(a)</t>
    </r>
    <r>
      <rPr>
        <sz val="10"/>
        <rFont val="Arial"/>
        <family val="2"/>
      </rPr>
      <t xml:space="preserve"> Agilent return is equal to adjusted net income from operations of $223 million plus net interest expense after tax of $6 million.</t>
    </r>
  </si>
  <si>
    <t xml:space="preserve">    Please see "Adjusted Net Income and EPS Reconciliations" for a reconciliation of adjusted net income from operations to GAAP income</t>
  </si>
  <si>
    <t xml:space="preserve">    from operations.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</si>
</sst>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quot;$&quot;* #,##0_);_(&quot;$&quot;* \(#,##0\);_(&quot;$&quot;* &quot;-&quot;??_);_(@_)"/>
    <numFmt numFmtId="166" formatCode="_(* #,##0_);_(* \(#,##0\);_(* &quot;-&quot;??_);_(@_)"/>
    <numFmt numFmtId="167" formatCode="0.0%"/>
    <numFmt numFmtId="168" formatCode="mmmm\ d\,\ yyyy"/>
    <numFmt numFmtId="169" formatCode="#,##0.0_);\(#,##0.0\)"/>
    <numFmt numFmtId="170" formatCode="0.000"/>
    <numFmt numFmtId="171" formatCode="_(* #,##0.000_);_(* \(#,##0.000\);_(* &quot;-&quot;??_);_(@_)"/>
    <numFmt numFmtId="172" formatCode="0_);\(0\)"/>
    <numFmt numFmtId="173" formatCode="_(* #,##0.0000_);_(* \(#,##0.0000\);_(* &quot;-&quot;??_);_(@_)"/>
    <numFmt numFmtId="174" formatCode="_(* #,##0.0_);_(* \(#,##0.0\);_(* &quot;-&quot;??_);_(@_)"/>
    <numFmt numFmtId="175" formatCode="#,##0.000"/>
    <numFmt numFmtId="176" formatCode="#,##0.0000"/>
    <numFmt numFmtId="177" formatCode="0.00\ \p\p\t;[Red]\(0.00\ \p\p\t\)"/>
    <numFmt numFmtId="178" formatCode="&quot;\&quot;#,##0;[Red]&quot;\&quot;\-#,##0"/>
    <numFmt numFmtId="179" formatCode="&quot;\&quot;#,##0.00;[Red]&quot;\&quot;\-#,##0.00"/>
    <numFmt numFmtId="180" formatCode="&quot;$&quot;#,##0,_);[Red]\(&quot;$&quot;#,##0,\)"/>
    <numFmt numFmtId="181" formatCode="0.0%;[Red]\(0.0%\)"/>
    <numFmt numFmtId="182" formatCode="0%;[Red]\(0%\)"/>
    <numFmt numFmtId="183" formatCode="0.0%;\(0.0%\)"/>
    <numFmt numFmtId="184" formatCode="0%;\(0%\)"/>
    <numFmt numFmtId="185" formatCode="&quot;   &quot;@"/>
    <numFmt numFmtId="186" formatCode="_(* #,##0_);_(* \(#,##0\);_(* &quot;-&quot;_)"/>
    <numFmt numFmtId="187" formatCode="#,##0.00&quot; $&quot;;\-#,##0.00&quot; $&quot;"/>
    <numFmt numFmtId="188" formatCode="mm/dd/yy"/>
    <numFmt numFmtId="189" formatCode="#,##0.#####"/>
    <numFmt numFmtId="190" formatCode="[$-409]mmmm\ d\,\ yyyy;@"/>
    <numFmt numFmtId="191" formatCode="m/d/yy;@"/>
    <numFmt numFmtId="192" formatCode="_(* #,##0.00000000_);_(* \(#,##0.00000000\);_(* &quot;-&quot;??_);_(@_)"/>
    <numFmt numFmtId="193" formatCode="_(&quot;$&quot;* #,##0.0_);_(&quot;$&quot;* \(#,##0.0\);_(&quot;$&quot;* &quot;-&quot;??_);_(@_)"/>
    <numFmt numFmtId="194" formatCode="[$-409]h:mm:ss\ AM/PM"/>
    <numFmt numFmtId="195" formatCode="[$-409]dddd\,\ mmmm\ dd\,\ yyyy"/>
    <numFmt numFmtId="196" formatCode="00000"/>
    <numFmt numFmtId="197" formatCode="#,##0.000000000"/>
    <numFmt numFmtId="198" formatCode="_(&quot;$&quot;* #,##0.000_);_(&quot;$&quot;* \(#,##0.000\);_(&quot;$&quot;* &quot;-&quot;??_);_(@_)"/>
    <numFmt numFmtId="199" formatCode="_(&quot;$&quot;* #,##0.0000_);_(&quot;$&quot;* \(#,##0.0000\);_(&quot;$&quot;* &quot;-&quot;??_);_(@_)"/>
    <numFmt numFmtId="200" formatCode="_(* #,##0.00000_);_(* \(#,##0.00000\);_(* &quot;-&quot;??_);_(@_)"/>
    <numFmt numFmtId="201" formatCode="_(* #,##0.0000_);_(* \(#,##0.0000\);_(* &quot;-&quot;????_);_(@_)"/>
  </numFmts>
  <fonts count="35">
    <font>
      <sz val="10"/>
      <name val="Arial"/>
      <family val="0"/>
    </font>
    <font>
      <b/>
      <sz val="12"/>
      <name val="Arial"/>
      <family val="2"/>
    </font>
    <font>
      <sz val="11"/>
      <name val="Arial"/>
      <family val="2"/>
    </font>
    <font>
      <b/>
      <sz val="11"/>
      <name val="Arial"/>
      <family val="2"/>
    </font>
    <font>
      <u val="single"/>
      <sz val="10"/>
      <color indexed="12"/>
      <name val="Arial"/>
      <family val="0"/>
    </font>
    <font>
      <b/>
      <sz val="10"/>
      <name val="Arial"/>
      <family val="2"/>
    </font>
    <font>
      <sz val="10"/>
      <name val="Helv"/>
      <family val="0"/>
    </font>
    <font>
      <u val="single"/>
      <sz val="12"/>
      <color indexed="36"/>
      <name val="Arial MT"/>
      <family val="0"/>
    </font>
    <font>
      <sz val="8"/>
      <name val="Arial"/>
      <family val="2"/>
    </font>
    <font>
      <b/>
      <sz val="18"/>
      <name val="Arial"/>
      <family val="0"/>
    </font>
    <font>
      <sz val="22"/>
      <color indexed="9"/>
      <name val="Bodoni Black"/>
      <family val="1"/>
    </font>
    <font>
      <sz val="10"/>
      <color indexed="63"/>
      <name val="MS Sans Serif"/>
      <family val="0"/>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vertAlign val="superscript"/>
      <sz val="10"/>
      <name val="Arial"/>
      <family val="2"/>
    </font>
    <font>
      <sz val="10"/>
      <color indexed="8"/>
      <name val="MS Sans Serif"/>
      <family val="0"/>
    </font>
    <font>
      <sz val="12"/>
      <name val="???"/>
      <family val="1"/>
    </font>
    <font>
      <b/>
      <sz val="12"/>
      <name val="Times New Roman"/>
      <family val="1"/>
    </font>
    <font>
      <b/>
      <sz val="10"/>
      <name val="MS Sans Serif"/>
      <family val="0"/>
    </font>
    <font>
      <sz val="12"/>
      <name val="Arial"/>
      <family val="0"/>
    </font>
    <font>
      <sz val="7"/>
      <name val="Small Fonts"/>
      <family val="0"/>
    </font>
    <font>
      <sz val="10"/>
      <color indexed="8"/>
      <name val="Arial"/>
      <family val="2"/>
    </font>
    <font>
      <b/>
      <u val="single"/>
      <sz val="11"/>
      <color indexed="37"/>
      <name val="Arial"/>
      <family val="2"/>
    </font>
    <font>
      <sz val="9"/>
      <name val="Times New Roman"/>
      <family val="1"/>
    </font>
    <font>
      <sz val="10"/>
      <color indexed="12"/>
      <name val="Arial"/>
      <family val="2"/>
    </font>
    <font>
      <i/>
      <sz val="9"/>
      <name val="Arial"/>
      <family val="0"/>
    </font>
    <font>
      <sz val="10"/>
      <name val="MS Sans Serif"/>
      <family val="0"/>
    </font>
    <font>
      <i/>
      <sz val="10"/>
      <name val="Arial"/>
      <family val="0"/>
    </font>
    <font>
      <b/>
      <sz val="11"/>
      <name val="Times New Roman"/>
      <family val="1"/>
    </font>
    <font>
      <sz val="8"/>
      <color indexed="12"/>
      <name val="Arial"/>
      <family val="2"/>
    </font>
    <font>
      <sz val="11"/>
      <name val="ＭＳ Ｐゴシック"/>
      <family val="3"/>
    </font>
    <font>
      <b/>
      <sz val="10"/>
      <color indexed="10"/>
      <name val="Arial"/>
      <family val="2"/>
    </font>
    <font>
      <vertAlign val="superscript"/>
      <sz val="8"/>
      <name val="Arial"/>
      <family val="2"/>
    </font>
  </fonts>
  <fills count="11">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s>
  <borders count="1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double"/>
      <right style="double"/>
      <top style="double"/>
      <bottom style="double"/>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horizontal="justify" vertical="justify" textRotation="127" wrapText="1"/>
      <protection hidden="1"/>
    </xf>
    <xf numFmtId="176" fontId="0" fillId="0" borderId="0" applyFont="0" applyFill="0" applyBorder="0" applyAlignment="0" applyProtection="0"/>
    <xf numFmtId="0" fontId="0" fillId="0" borderId="0" quotePrefix="1">
      <alignment horizontal="justify" vertical="justify" textRotation="127" wrapText="1"/>
      <protection hidden="1"/>
    </xf>
    <xf numFmtId="0" fontId="0" fillId="0" borderId="0">
      <alignment/>
      <protection/>
    </xf>
    <xf numFmtId="0" fontId="0" fillId="0" borderId="0" quotePrefix="1">
      <alignment horizontal="justify" vertical="justify" textRotation="127" wrapText="1"/>
      <protection hidden="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quotePrefix="1">
      <alignment horizontal="justify" vertical="justify" textRotation="127" wrapText="1"/>
      <protection hidden="1"/>
    </xf>
    <xf numFmtId="0" fontId="0" fillId="0" borderId="0" quotePrefix="1">
      <alignment horizontal="justify" vertical="justify" textRotation="127" wrapText="1"/>
      <protection hidden="1"/>
    </xf>
    <xf numFmtId="0" fontId="18" fillId="0" borderId="0">
      <alignment/>
      <protection/>
    </xf>
    <xf numFmtId="4" fontId="0" fillId="0" borderId="0">
      <alignment/>
      <protection/>
    </xf>
    <xf numFmtId="49" fontId="0" fillId="0" borderId="0">
      <alignment horizontal="center"/>
      <protection/>
    </xf>
    <xf numFmtId="0" fontId="0" fillId="0" borderId="0" quotePrefix="1">
      <alignment horizontal="justify" vertical="justify" textRotation="127" wrapText="1"/>
      <protection hidden="1"/>
    </xf>
    <xf numFmtId="49" fontId="0" fillId="0" borderId="0">
      <alignment/>
      <protection/>
    </xf>
    <xf numFmtId="0" fontId="0" fillId="0" borderId="0" quotePrefix="1">
      <alignment horizontal="justify" vertical="justify" textRotation="127" wrapText="1"/>
      <protection hidden="1"/>
    </xf>
    <xf numFmtId="0" fontId="17" fillId="0" borderId="0" applyNumberForma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175" fontId="0" fillId="2" borderId="1">
      <alignment horizontal="center" vertical="center"/>
      <protection/>
    </xf>
    <xf numFmtId="0" fontId="19" fillId="0" borderId="2" applyNumberFormat="0" applyFill="0" applyAlignment="0" applyProtection="0"/>
    <xf numFmtId="5" fontId="20" fillId="0" borderId="3" applyAlignment="0" applyProtection="0"/>
    <xf numFmtId="174" fontId="0" fillId="0" borderId="0" applyFont="0" applyFill="0" applyBorder="0" applyAlignment="0" applyProtection="0"/>
    <xf numFmtId="0" fontId="0" fillId="0" borderId="0" quotePrefix="1">
      <alignment horizontal="justify" vertical="justify" textRotation="127" wrapText="1"/>
      <protection hidden="1"/>
    </xf>
    <xf numFmtId="180" fontId="21" fillId="0" borderId="0" applyFill="0" applyBorder="0" applyAlignment="0">
      <protection/>
    </xf>
    <xf numFmtId="169" fontId="6" fillId="0" borderId="0" applyFill="0" applyBorder="0" applyAlignment="0">
      <protection/>
    </xf>
    <xf numFmtId="173" fontId="6" fillId="0" borderId="0" applyFill="0" applyBorder="0" applyAlignment="0">
      <protection/>
    </xf>
    <xf numFmtId="181" fontId="6" fillId="0" borderId="0" applyFill="0" applyBorder="0" applyAlignment="0">
      <protection/>
    </xf>
    <xf numFmtId="182"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6" fillId="0" borderId="0" applyFont="0" applyFill="0" applyBorder="0" applyAlignment="0" applyProtection="0"/>
    <xf numFmtId="37" fontId="0" fillId="0" borderId="0" applyFill="0" applyBorder="0" applyAlignment="0" applyProtection="0"/>
    <xf numFmtId="0" fontId="6" fillId="0" borderId="0">
      <alignment/>
      <protection/>
    </xf>
    <xf numFmtId="0" fontId="11" fillId="0" borderId="0" applyNumberFormat="0" applyFill="0" applyBorder="0" applyAlignment="0" applyProtection="0"/>
    <xf numFmtId="167" fontId="22" fillId="0" borderId="0" applyNumberFormat="0" applyFill="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169" fontId="6" fillId="0" borderId="0" applyFont="0" applyFill="0" applyBorder="0" applyAlignment="0" applyProtection="0"/>
    <xf numFmtId="5" fontId="0" fillId="0" borderId="0" applyFill="0" applyBorder="0" applyAlignment="0" applyProtection="0"/>
    <xf numFmtId="177" fontId="0" fillId="0" borderId="0" applyFont="0" applyFill="0" applyBorder="0" applyAlignment="0" applyProtection="0"/>
    <xf numFmtId="168" fontId="0" fillId="0" borderId="0" applyFill="0" applyBorder="0" applyAlignment="0" applyProtection="0"/>
    <xf numFmtId="14" fontId="23" fillId="0" borderId="0" applyFill="0" applyBorder="0" applyAlignment="0">
      <protection/>
    </xf>
    <xf numFmtId="44" fontId="6" fillId="0" borderId="0" applyFill="0" applyBorder="0" applyAlignment="0">
      <protection/>
    </xf>
    <xf numFmtId="169"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2" fontId="0" fillId="0" borderId="0" applyFill="0" applyBorder="0" applyAlignment="0" applyProtection="0"/>
    <xf numFmtId="0" fontId="7" fillId="0" borderId="0" applyNumberFormat="0" applyFill="0" applyBorder="0" applyAlignment="0" applyProtection="0"/>
    <xf numFmtId="38" fontId="8" fillId="3" borderId="0" applyNumberFormat="0" applyBorder="0" applyAlignment="0" applyProtection="0"/>
    <xf numFmtId="0" fontId="24" fillId="0" borderId="0" applyNumberFormat="0" applyFill="0" applyBorder="0" applyAlignment="0" applyProtection="0"/>
    <xf numFmtId="0" fontId="1" fillId="0" borderId="4" applyNumberFormat="0" applyAlignment="0" applyProtection="0"/>
    <xf numFmtId="0" fontId="1" fillId="0" borderId="5">
      <alignment horizontal="left" vertical="center"/>
      <protection/>
    </xf>
    <xf numFmtId="0" fontId="5" fillId="0" borderId="0">
      <alignment/>
      <protection/>
    </xf>
    <xf numFmtId="0" fontId="9" fillId="0" borderId="0" applyNumberFormat="0" applyFill="0" applyBorder="0" applyAlignment="0" applyProtection="0"/>
    <xf numFmtId="0" fontId="1" fillId="0" borderId="0" applyNumberFormat="0" applyFill="0" applyBorder="0" applyAlignment="0" applyProtection="0"/>
    <xf numFmtId="169" fontId="8" fillId="0" borderId="2">
      <alignment horizontal="right" vertical="center"/>
      <protection/>
    </xf>
    <xf numFmtId="187" fontId="0" fillId="0" borderId="0">
      <alignment/>
      <protection locked="0"/>
    </xf>
    <xf numFmtId="187" fontId="0" fillId="0" borderId="0">
      <alignment/>
      <protection locked="0"/>
    </xf>
    <xf numFmtId="0" fontId="25" fillId="0" borderId="0">
      <alignment/>
      <protection/>
    </xf>
    <xf numFmtId="0" fontId="26" fillId="0" borderId="6" applyNumberFormat="0" applyFill="0" applyAlignment="0" applyProtection="0"/>
    <xf numFmtId="0" fontId="4" fillId="0" borderId="0" applyNumberFormat="0" applyFill="0" applyBorder="0" applyAlignment="0" applyProtection="0"/>
    <xf numFmtId="0" fontId="0" fillId="3" borderId="7" applyAlignment="0">
      <protection/>
    </xf>
    <xf numFmtId="10" fontId="8" fillId="4" borderId="7" applyNumberFormat="0" applyBorder="0" applyAlignment="0" applyProtection="0"/>
    <xf numFmtId="44" fontId="6" fillId="0" borderId="0" applyFill="0" applyBorder="0" applyAlignment="0">
      <protection/>
    </xf>
    <xf numFmtId="169"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37" fontId="22" fillId="0" borderId="0">
      <alignment/>
      <protection/>
    </xf>
    <xf numFmtId="0" fontId="0" fillId="0" borderId="0">
      <alignment/>
      <protection/>
    </xf>
    <xf numFmtId="0" fontId="0" fillId="0" borderId="0">
      <alignment/>
      <protection/>
    </xf>
    <xf numFmtId="0" fontId="0" fillId="0" borderId="0" quotePrefix="1">
      <alignment horizontal="justify" vertical="justify" textRotation="127" wrapText="1"/>
      <protection hidden="1"/>
    </xf>
    <xf numFmtId="0" fontId="0" fillId="0" borderId="0">
      <alignment/>
      <protection/>
    </xf>
    <xf numFmtId="0" fontId="0" fillId="0" borderId="0">
      <alignment/>
      <protection/>
    </xf>
    <xf numFmtId="0" fontId="0" fillId="0" borderId="0" quotePrefix="1">
      <alignment horizontal="justify" vertical="justify" textRotation="127" wrapText="1"/>
      <protection hidden="1"/>
    </xf>
    <xf numFmtId="0" fontId="2" fillId="0" borderId="0">
      <alignment/>
      <protection/>
    </xf>
    <xf numFmtId="0" fontId="27" fillId="0" borderId="0">
      <alignment/>
      <protection/>
    </xf>
    <xf numFmtId="40" fontId="12" fillId="5" borderId="0">
      <alignment horizontal="right"/>
      <protection/>
    </xf>
    <xf numFmtId="0" fontId="13" fillId="5" borderId="0">
      <alignment horizontal="right"/>
      <protection/>
    </xf>
    <xf numFmtId="0" fontId="14" fillId="5" borderId="8">
      <alignment/>
      <protection/>
    </xf>
    <xf numFmtId="0" fontId="14" fillId="0" borderId="0" applyBorder="0">
      <alignment horizontal="centerContinuous"/>
      <protection/>
    </xf>
    <xf numFmtId="0" fontId="15" fillId="0" borderId="0" applyBorder="0">
      <alignment horizontal="centerContinuous"/>
      <protection/>
    </xf>
    <xf numFmtId="0" fontId="6" fillId="0" borderId="0">
      <alignment/>
      <protection/>
    </xf>
    <xf numFmtId="9" fontId="0" fillId="0" borderId="0" applyFont="0" applyFill="0" applyBorder="0" applyAlignment="0" applyProtection="0"/>
    <xf numFmtId="182" fontId="6"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44" fontId="6" fillId="0" borderId="0" applyFill="0" applyBorder="0" applyAlignment="0">
      <protection/>
    </xf>
    <xf numFmtId="169"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20" fillId="0" borderId="9">
      <alignment horizontal="center"/>
      <protection/>
    </xf>
    <xf numFmtId="3" fontId="28" fillId="0" borderId="0" applyFont="0" applyFill="0" applyBorder="0" applyAlignment="0" applyProtection="0"/>
    <xf numFmtId="0" fontId="28" fillId="6" borderId="0" applyNumberFormat="0" applyFont="0" applyBorder="0" applyAlignment="0" applyProtection="0"/>
    <xf numFmtId="49" fontId="23" fillId="0" borderId="0" applyFill="0" applyBorder="0" applyAlignment="0">
      <protection/>
    </xf>
    <xf numFmtId="185" fontId="6" fillId="0" borderId="0" applyFill="0" applyBorder="0" applyAlignment="0">
      <protection/>
    </xf>
    <xf numFmtId="186" fontId="6" fillId="0" borderId="0" applyFill="0" applyBorder="0" applyAlignment="0">
      <protection/>
    </xf>
    <xf numFmtId="40" fontId="30" fillId="0" borderId="0">
      <alignment/>
      <protection/>
    </xf>
    <xf numFmtId="49" fontId="10" fillId="7" borderId="0">
      <alignment horizontal="left" vertical="center"/>
      <protection/>
    </xf>
    <xf numFmtId="49" fontId="8" fillId="8" borderId="0">
      <alignment/>
      <protection/>
    </xf>
    <xf numFmtId="49" fontId="0" fillId="9" borderId="0">
      <alignment/>
      <protection/>
    </xf>
    <xf numFmtId="0" fontId="11" fillId="0" borderId="0" applyNumberFormat="0" applyFill="0" applyBorder="0" applyAlignment="0" applyProtection="0"/>
    <xf numFmtId="37" fontId="8" fillId="10" borderId="0" applyNumberFormat="0" applyBorder="0" applyAlignment="0" applyProtection="0"/>
    <xf numFmtId="37" fontId="8" fillId="0" borderId="0">
      <alignment/>
      <protection/>
    </xf>
    <xf numFmtId="3" fontId="31" fillId="0" borderId="6" applyProtection="0">
      <alignment/>
    </xf>
    <xf numFmtId="40" fontId="32" fillId="0" borderId="0" applyFont="0" applyFill="0" applyBorder="0" applyAlignment="0" applyProtection="0"/>
    <xf numFmtId="38" fontId="32" fillId="0" borderId="0" applyFont="0" applyFill="0" applyBorder="0" applyAlignment="0" applyProtection="0"/>
    <xf numFmtId="0" fontId="32" fillId="0" borderId="0">
      <alignment/>
      <protection/>
    </xf>
    <xf numFmtId="179" fontId="32" fillId="0" borderId="0" applyFont="0" applyFill="0" applyBorder="0" applyAlignment="0" applyProtection="0"/>
    <xf numFmtId="178" fontId="32" fillId="0" borderId="0" applyFont="0" applyFill="0" applyBorder="0" applyAlignment="0" applyProtection="0"/>
  </cellStyleXfs>
  <cellXfs count="215">
    <xf numFmtId="0" fontId="0" fillId="0" borderId="0" xfId="0" applyAlignment="1">
      <alignment/>
    </xf>
    <xf numFmtId="0" fontId="2" fillId="0" borderId="0" xfId="97" applyFont="1" applyFill="1">
      <alignment/>
      <protection/>
    </xf>
    <xf numFmtId="0" fontId="2" fillId="0" borderId="0" xfId="0" applyFont="1" applyAlignment="1">
      <alignment horizontal="center"/>
    </xf>
    <xf numFmtId="0" fontId="0" fillId="0" borderId="0" xfId="0" applyFill="1" applyAlignment="1">
      <alignment/>
    </xf>
    <xf numFmtId="43" fontId="0" fillId="0" borderId="0" xfId="48" applyBorder="1" applyAlignment="1">
      <alignment/>
    </xf>
    <xf numFmtId="0" fontId="8" fillId="0" borderId="0" xfId="0" applyFont="1" applyAlignment="1">
      <alignment/>
    </xf>
    <xf numFmtId="43" fontId="0" fillId="0" borderId="0" xfId="48" applyFill="1" applyBorder="1" applyAlignment="1">
      <alignment/>
    </xf>
    <xf numFmtId="0" fontId="5" fillId="0" borderId="0" xfId="0" applyFont="1" applyBorder="1" applyAlignment="1">
      <alignment horizontal="center"/>
    </xf>
    <xf numFmtId="0" fontId="5" fillId="0" borderId="0" xfId="0" applyFont="1" applyBorder="1" applyAlignment="1">
      <alignment/>
    </xf>
    <xf numFmtId="38" fontId="0" fillId="0" borderId="0" xfId="0" applyNumberFormat="1" applyFont="1" applyFill="1" applyBorder="1" applyAlignment="1">
      <alignment/>
    </xf>
    <xf numFmtId="42" fontId="16" fillId="0" borderId="0" xfId="0" applyNumberFormat="1" applyFont="1" applyBorder="1" applyAlignment="1" quotePrefix="1">
      <alignment horizontal="center"/>
    </xf>
    <xf numFmtId="0" fontId="5" fillId="0" borderId="0" xfId="0" applyFont="1" applyAlignment="1">
      <alignment/>
    </xf>
    <xf numFmtId="166" fontId="0" fillId="0" borderId="0" xfId="48" applyNumberFormat="1" applyFont="1" applyAlignment="1">
      <alignment/>
    </xf>
    <xf numFmtId="0" fontId="0" fillId="0" borderId="0" xfId="0" applyFont="1" applyAlignment="1">
      <alignment/>
    </xf>
    <xf numFmtId="0" fontId="16" fillId="0" borderId="0" xfId="0" applyFont="1" applyAlignment="1">
      <alignment/>
    </xf>
    <xf numFmtId="0" fontId="0" fillId="0" borderId="0" xfId="0" applyFont="1" applyAlignment="1">
      <alignment/>
    </xf>
    <xf numFmtId="164" fontId="2" fillId="0" borderId="0" xfId="0" applyNumberFormat="1" applyFont="1" applyFill="1" applyAlignment="1">
      <alignment horizontal="center"/>
    </xf>
    <xf numFmtId="0" fontId="5" fillId="0" borderId="0" xfId="0" applyFont="1" applyAlignment="1">
      <alignment horizontal="center"/>
    </xf>
    <xf numFmtId="0" fontId="5" fillId="0" borderId="0" xfId="0" applyFont="1" applyAlignment="1" quotePrefix="1">
      <alignment horizontal="center"/>
    </xf>
    <xf numFmtId="0" fontId="5" fillId="0" borderId="0" xfId="0" applyFont="1" applyBorder="1" applyAlignment="1" quotePrefix="1">
      <alignment horizontal="center"/>
    </xf>
    <xf numFmtId="42" fontId="0" fillId="0" borderId="0" xfId="0" applyNumberFormat="1" applyFont="1" applyBorder="1" applyAlignment="1">
      <alignment/>
    </xf>
    <xf numFmtId="0" fontId="0" fillId="0" borderId="0" xfId="0" applyFont="1" applyBorder="1" applyAlignment="1">
      <alignment/>
    </xf>
    <xf numFmtId="41" fontId="0" fillId="0" borderId="2" xfId="0" applyNumberFormat="1" applyFont="1" applyBorder="1" applyAlignment="1">
      <alignment/>
    </xf>
    <xf numFmtId="41" fontId="0" fillId="0" borderId="0" xfId="0" applyNumberFormat="1" applyFont="1" applyBorder="1" applyAlignment="1">
      <alignment/>
    </xf>
    <xf numFmtId="0" fontId="0" fillId="0" borderId="2" xfId="0" applyFont="1" applyBorder="1" applyAlignment="1">
      <alignment/>
    </xf>
    <xf numFmtId="42" fontId="0" fillId="0" borderId="10" xfId="0" applyNumberFormat="1" applyFont="1" applyBorder="1" applyAlignment="1">
      <alignment/>
    </xf>
    <xf numFmtId="42" fontId="0" fillId="0" borderId="5" xfId="0" applyNumberFormat="1" applyFont="1" applyBorder="1" applyAlignment="1">
      <alignment/>
    </xf>
    <xf numFmtId="9" fontId="0" fillId="0" borderId="0" xfId="105" applyNumberFormat="1" applyFont="1" applyBorder="1" applyAlignment="1">
      <alignment/>
    </xf>
    <xf numFmtId="9" fontId="0" fillId="0" borderId="0" xfId="0" applyNumberFormat="1" applyFont="1" applyBorder="1" applyAlignment="1">
      <alignment/>
    </xf>
    <xf numFmtId="0" fontId="2" fillId="0" borderId="0" xfId="97" applyFont="1">
      <alignment/>
      <protection/>
    </xf>
    <xf numFmtId="0" fontId="1" fillId="0" borderId="0" xfId="0" applyFont="1" applyAlignment="1">
      <alignment horizontal="center"/>
    </xf>
    <xf numFmtId="164" fontId="2" fillId="0" borderId="0" xfId="0" applyNumberFormat="1" applyFont="1" applyAlignment="1">
      <alignment horizontal="center"/>
    </xf>
    <xf numFmtId="0" fontId="2" fillId="0" borderId="0" xfId="97" applyFont="1" applyFill="1" applyAlignment="1">
      <alignment horizontal="center"/>
      <protection/>
    </xf>
    <xf numFmtId="164" fontId="0" fillId="0" borderId="0" xfId="0" applyNumberFormat="1" applyAlignment="1">
      <alignment horizontal="center"/>
    </xf>
    <xf numFmtId="0" fontId="5" fillId="0" borderId="0" xfId="0" applyFont="1" applyAlignment="1">
      <alignment horizontal="center" vertical="center" wrapText="1"/>
    </xf>
    <xf numFmtId="9" fontId="0" fillId="0" borderId="0" xfId="105" applyNumberFormat="1" applyFont="1" applyBorder="1" applyAlignment="1">
      <alignment horizontal="right"/>
    </xf>
    <xf numFmtId="0" fontId="1"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vertical="center" wrapText="1"/>
    </xf>
    <xf numFmtId="42" fontId="0" fillId="0" borderId="0" xfId="0" applyNumberFormat="1" applyFont="1" applyFill="1" applyBorder="1" applyAlignment="1">
      <alignment/>
    </xf>
    <xf numFmtId="0" fontId="0" fillId="0" borderId="0" xfId="0" applyFont="1" applyFill="1" applyBorder="1" applyAlignment="1">
      <alignment/>
    </xf>
    <xf numFmtId="41" fontId="0" fillId="0" borderId="2" xfId="0" applyNumberFormat="1" applyFont="1" applyFill="1" applyBorder="1" applyAlignment="1">
      <alignment/>
    </xf>
    <xf numFmtId="9" fontId="0" fillId="0" borderId="0" xfId="105" applyNumberFormat="1" applyFont="1" applyFill="1" applyBorder="1" applyAlignment="1">
      <alignment/>
    </xf>
    <xf numFmtId="9" fontId="0" fillId="0" borderId="0" xfId="0" applyNumberFormat="1" applyFont="1" applyFill="1" applyBorder="1" applyAlignment="1">
      <alignment/>
    </xf>
    <xf numFmtId="0" fontId="0" fillId="0" borderId="0" xfId="0" applyFont="1" applyFill="1" applyAlignment="1">
      <alignment/>
    </xf>
    <xf numFmtId="0" fontId="8" fillId="0" borderId="0" xfId="0" applyFont="1" applyFill="1" applyAlignment="1">
      <alignment/>
    </xf>
    <xf numFmtId="0" fontId="5" fillId="0" borderId="9" xfId="0" applyFont="1" applyBorder="1" applyAlignment="1">
      <alignment horizontal="center"/>
    </xf>
    <xf numFmtId="0" fontId="2" fillId="0" borderId="0" xfId="15" applyFont="1" applyAlignment="1">
      <alignment vertical="top"/>
      <protection hidden="1"/>
    </xf>
    <xf numFmtId="0" fontId="0" fillId="0" borderId="0" xfId="15" applyFont="1" applyAlignment="1">
      <alignment vertical="top"/>
      <protection hidden="1"/>
    </xf>
    <xf numFmtId="0" fontId="8" fillId="0" borderId="0" xfId="0" applyFont="1" applyFill="1" applyBorder="1" applyAlignment="1">
      <alignment/>
    </xf>
    <xf numFmtId="0" fontId="0" fillId="0" borderId="0" xfId="95" applyFont="1">
      <alignment/>
      <protection/>
    </xf>
    <xf numFmtId="0" fontId="0" fillId="0" borderId="0" xfId="0" applyFont="1" applyAlignment="1">
      <alignment horizontal="center"/>
    </xf>
    <xf numFmtId="0" fontId="0" fillId="0" borderId="0" xfId="95" applyFont="1" applyFill="1">
      <alignment/>
      <protection/>
    </xf>
    <xf numFmtId="0" fontId="5" fillId="0" borderId="9" xfId="97" applyFont="1" applyFill="1" applyBorder="1" applyAlignment="1">
      <alignment horizontal="center"/>
      <protection/>
    </xf>
    <xf numFmtId="0" fontId="5" fillId="0" borderId="0" xfId="97" applyFont="1" applyBorder="1" applyAlignment="1">
      <alignment horizontal="center"/>
      <protection/>
    </xf>
    <xf numFmtId="0" fontId="0" fillId="0" borderId="0" xfId="97" applyFont="1" applyFill="1" applyBorder="1" applyAlignment="1">
      <alignment horizontal="center"/>
      <protection/>
    </xf>
    <xf numFmtId="0" fontId="0" fillId="0" borderId="0" xfId="97" applyFont="1" applyBorder="1" applyAlignment="1">
      <alignment horizontal="center"/>
      <protection/>
    </xf>
    <xf numFmtId="0" fontId="0" fillId="0" borderId="0" xfId="95" applyFont="1" applyFill="1" applyAlignment="1">
      <alignment/>
      <protection/>
    </xf>
    <xf numFmtId="165" fontId="0" fillId="0" borderId="0" xfId="56" applyNumberFormat="1" applyFont="1" applyFill="1" applyAlignment="1">
      <alignment horizontal="right"/>
    </xf>
    <xf numFmtId="44" fontId="0" fillId="0" borderId="0" xfId="56" applyNumberFormat="1" applyFont="1" applyFill="1" applyAlignment="1">
      <alignment horizontal="right"/>
    </xf>
    <xf numFmtId="165" fontId="0" fillId="0" borderId="0" xfId="56" applyNumberFormat="1" applyFont="1" applyFill="1" applyBorder="1" applyAlignment="1">
      <alignment/>
    </xf>
    <xf numFmtId="0" fontId="0" fillId="0" borderId="0" xfId="95" applyFont="1" applyBorder="1">
      <alignment/>
      <protection/>
    </xf>
    <xf numFmtId="0" fontId="0" fillId="0" borderId="0" xfId="95" applyFont="1" applyFill="1" applyBorder="1">
      <alignment/>
      <protection/>
    </xf>
    <xf numFmtId="166" fontId="0" fillId="0" borderId="0" xfId="48" applyNumberFormat="1" applyFont="1" applyFill="1" applyBorder="1" applyAlignment="1">
      <alignment horizontal="right"/>
    </xf>
    <xf numFmtId="43" fontId="0" fillId="0" borderId="0" xfId="56" applyNumberFormat="1" applyFont="1" applyFill="1" applyAlignment="1">
      <alignment horizontal="right"/>
    </xf>
    <xf numFmtId="166" fontId="0" fillId="0" borderId="2" xfId="48" applyNumberFormat="1" applyFont="1" applyFill="1" applyBorder="1" applyAlignment="1">
      <alignment horizontal="right"/>
    </xf>
    <xf numFmtId="171" fontId="0" fillId="0" borderId="0" xfId="48" applyNumberFormat="1" applyFont="1" applyFill="1" applyAlignment="1">
      <alignment horizontal="right"/>
    </xf>
    <xf numFmtId="165" fontId="0" fillId="0" borderId="0" xfId="95" applyNumberFormat="1" applyFont="1" applyFill="1" applyAlignment="1">
      <alignment horizontal="right"/>
      <protection/>
    </xf>
    <xf numFmtId="43" fontId="0" fillId="0" borderId="0" xfId="48" applyFont="1" applyFill="1" applyBorder="1" applyAlignment="1">
      <alignment/>
    </xf>
    <xf numFmtId="166" fontId="0" fillId="0" borderId="0" xfId="48" applyNumberFormat="1" applyFont="1" applyFill="1" applyAlignment="1">
      <alignment horizontal="right"/>
    </xf>
    <xf numFmtId="0" fontId="0" fillId="0" borderId="0" xfId="95" applyFont="1" applyFill="1" applyAlignment="1">
      <alignment wrapText="1"/>
      <protection/>
    </xf>
    <xf numFmtId="165" fontId="0" fillId="0" borderId="10" xfId="56" applyNumberFormat="1" applyFont="1" applyFill="1" applyBorder="1" applyAlignment="1">
      <alignment horizontal="right"/>
    </xf>
    <xf numFmtId="44" fontId="0" fillId="0" borderId="10" xfId="56" applyNumberFormat="1" applyFont="1" applyFill="1" applyBorder="1" applyAlignment="1">
      <alignment horizontal="right"/>
    </xf>
    <xf numFmtId="165" fontId="0" fillId="0" borderId="0" xfId="56" applyNumberFormat="1" applyFont="1" applyFill="1" applyBorder="1" applyAlignment="1">
      <alignment horizontal="right"/>
    </xf>
    <xf numFmtId="44" fontId="0" fillId="0" borderId="0" xfId="56" applyNumberFormat="1" applyFont="1" applyFill="1" applyBorder="1" applyAlignment="1">
      <alignment horizontal="right"/>
    </xf>
    <xf numFmtId="0" fontId="21" fillId="0" borderId="0" xfId="95" applyFont="1">
      <alignment/>
      <protection/>
    </xf>
    <xf numFmtId="0" fontId="21" fillId="0" borderId="0" xfId="95" applyFont="1" applyFill="1">
      <alignment/>
      <protection/>
    </xf>
    <xf numFmtId="0" fontId="0" fillId="0" borderId="0" xfId="15" applyFont="1" applyAlignment="1">
      <alignment horizontal="center"/>
      <protection hidden="1"/>
    </xf>
    <xf numFmtId="0" fontId="5" fillId="0" borderId="0" xfId="15" applyFont="1" applyFill="1" applyAlignment="1">
      <alignment horizontal="center" vertical="top"/>
      <protection hidden="1"/>
    </xf>
    <xf numFmtId="16" fontId="5" fillId="0" borderId="0" xfId="48" applyNumberFormat="1" applyFont="1" applyFill="1" applyBorder="1" applyAlignment="1">
      <alignment horizontal="center"/>
    </xf>
    <xf numFmtId="0" fontId="5" fillId="0" borderId="9" xfId="15" applyFont="1" applyFill="1" applyBorder="1" applyAlignment="1">
      <alignment horizontal="center"/>
      <protection hidden="1"/>
    </xf>
    <xf numFmtId="0" fontId="0" fillId="0" borderId="0" xfId="94" applyFont="1" applyBorder="1" applyAlignment="1">
      <alignment vertical="top"/>
      <protection/>
    </xf>
    <xf numFmtId="165" fontId="0" fillId="0" borderId="0" xfId="56" applyNumberFormat="1" applyFont="1" applyFill="1" applyBorder="1" applyAlignment="1">
      <alignment vertical="top"/>
    </xf>
    <xf numFmtId="41" fontId="0" fillId="0" borderId="0" xfId="15" applyNumberFormat="1" applyFont="1" applyAlignment="1">
      <alignment vertical="top"/>
      <protection hidden="1"/>
    </xf>
    <xf numFmtId="0" fontId="0" fillId="0" borderId="0" xfId="94" applyFont="1" applyFill="1" applyBorder="1" applyAlignment="1">
      <alignment vertical="top"/>
      <protection/>
    </xf>
    <xf numFmtId="41" fontId="0" fillId="0" borderId="0" xfId="94" applyNumberFormat="1" applyFont="1" applyFill="1" applyBorder="1" applyAlignment="1">
      <alignment vertical="top"/>
      <protection/>
    </xf>
    <xf numFmtId="0" fontId="0" fillId="0" borderId="0" xfId="94" applyFont="1">
      <alignment/>
      <protection/>
    </xf>
    <xf numFmtId="37" fontId="0" fillId="0" borderId="0" xfId="94" applyNumberFormat="1" applyFont="1" applyFill="1" applyBorder="1" applyAlignment="1">
      <alignment vertical="top"/>
      <protection/>
    </xf>
    <xf numFmtId="42" fontId="0" fillId="0" borderId="0" xfId="94" applyNumberFormat="1" applyFont="1" applyFill="1" applyBorder="1" applyAlignment="1">
      <alignment vertical="top"/>
      <protection/>
    </xf>
    <xf numFmtId="0" fontId="0" fillId="0" borderId="0" xfId="92" applyFont="1" applyFill="1">
      <alignment/>
      <protection/>
    </xf>
    <xf numFmtId="0" fontId="0" fillId="0" borderId="0" xfId="15" applyFont="1" applyFill="1">
      <alignment horizontal="justify" vertical="justify" textRotation="127" wrapText="1"/>
      <protection hidden="1"/>
    </xf>
    <xf numFmtId="0" fontId="0" fillId="0" borderId="0" xfId="96" applyFont="1" applyFill="1" applyAlignment="1">
      <alignment vertical="top"/>
      <protection hidden="1"/>
    </xf>
    <xf numFmtId="41" fontId="0" fillId="0" borderId="0" xfId="15" applyNumberFormat="1" applyFont="1" applyFill="1" applyBorder="1" applyAlignment="1">
      <alignment vertical="top"/>
      <protection hidden="1"/>
    </xf>
    <xf numFmtId="0" fontId="21" fillId="0" borderId="0" xfId="0" applyFont="1" applyAlignment="1">
      <alignment/>
    </xf>
    <xf numFmtId="0" fontId="5" fillId="0" borderId="9" xfId="0" applyFont="1" applyFill="1" applyBorder="1" applyAlignment="1">
      <alignment horizontal="center"/>
    </xf>
    <xf numFmtId="165" fontId="0" fillId="0" borderId="0" xfId="48" applyNumberFormat="1" applyFont="1" applyFill="1" applyAlignment="1">
      <alignment/>
    </xf>
    <xf numFmtId="166" fontId="0" fillId="0" borderId="0" xfId="48" applyNumberFormat="1" applyFont="1" applyFill="1" applyAlignment="1">
      <alignment/>
    </xf>
    <xf numFmtId="166" fontId="0" fillId="0" borderId="0" xfId="48" applyNumberFormat="1" applyFont="1" applyFill="1" applyBorder="1" applyAlignment="1">
      <alignment/>
    </xf>
    <xf numFmtId="166" fontId="0" fillId="0" borderId="3" xfId="48" applyNumberFormat="1" applyFont="1" applyFill="1" applyBorder="1" applyAlignment="1">
      <alignment/>
    </xf>
    <xf numFmtId="165" fontId="0" fillId="0" borderId="10" xfId="56" applyNumberFormat="1" applyFont="1" applyFill="1" applyBorder="1" applyAlignment="1">
      <alignment/>
    </xf>
    <xf numFmtId="165" fontId="0" fillId="0" borderId="0" xfId="56" applyNumberFormat="1" applyFont="1" applyFill="1" applyAlignment="1">
      <alignment/>
    </xf>
    <xf numFmtId="166" fontId="0" fillId="0" borderId="5" xfId="48" applyNumberFormat="1" applyFont="1" applyFill="1" applyBorder="1" applyAlignment="1">
      <alignment/>
    </xf>
    <xf numFmtId="41" fontId="0" fillId="0" borderId="0" xfId="48" applyNumberFormat="1" applyFont="1" applyFill="1" applyBorder="1" applyAlignment="1">
      <alignment/>
    </xf>
    <xf numFmtId="0" fontId="0" fillId="0" borderId="0" xfId="0" applyFont="1" applyFill="1" applyAlignment="1">
      <alignment/>
    </xf>
    <xf numFmtId="0" fontId="0" fillId="0" borderId="0" xfId="97" applyFont="1">
      <alignment/>
      <protection/>
    </xf>
    <xf numFmtId="164" fontId="0" fillId="0" borderId="0" xfId="0" applyNumberFormat="1" applyFont="1" applyAlignment="1">
      <alignment horizontal="center"/>
    </xf>
    <xf numFmtId="0" fontId="0" fillId="0" borderId="0" xfId="97" applyFont="1" applyBorder="1">
      <alignment/>
      <protection/>
    </xf>
    <xf numFmtId="164" fontId="5" fillId="0" borderId="0" xfId="97" applyNumberFormat="1" applyFont="1" applyBorder="1" applyAlignment="1">
      <alignment horizontal="center"/>
      <protection/>
    </xf>
    <xf numFmtId="0" fontId="5" fillId="0" borderId="0" xfId="97" applyFont="1" applyFill="1" applyBorder="1" applyAlignment="1">
      <alignment horizontal="center"/>
      <protection/>
    </xf>
    <xf numFmtId="43" fontId="0" fillId="0" borderId="0" xfId="48" applyFont="1" applyFill="1" applyBorder="1" applyAlignment="1">
      <alignment horizontal="center"/>
    </xf>
    <xf numFmtId="164" fontId="5" fillId="0" borderId="9" xfId="97" applyNumberFormat="1" applyFont="1" applyBorder="1" applyAlignment="1">
      <alignment horizontal="center"/>
      <protection/>
    </xf>
    <xf numFmtId="0" fontId="0" fillId="0" borderId="0" xfId="97" applyFont="1" applyFill="1">
      <alignment/>
      <protection/>
    </xf>
    <xf numFmtId="164" fontId="0" fillId="0" borderId="0" xfId="97" applyNumberFormat="1" applyFont="1" applyAlignment="1">
      <alignment horizontal="center"/>
      <protection/>
    </xf>
    <xf numFmtId="42" fontId="0" fillId="0" borderId="0" xfId="48" applyNumberFormat="1" applyFont="1" applyFill="1" applyAlignment="1">
      <alignment horizontal="right"/>
    </xf>
    <xf numFmtId="164" fontId="0" fillId="0" borderId="0" xfId="105" applyNumberFormat="1" applyFont="1" applyFill="1" applyBorder="1" applyAlignment="1">
      <alignment horizontal="center"/>
    </xf>
    <xf numFmtId="167" fontId="0" fillId="0" borderId="0" xfId="105" applyNumberFormat="1" applyFont="1" applyFill="1" applyAlignment="1">
      <alignment horizontal="right"/>
    </xf>
    <xf numFmtId="167" fontId="0" fillId="0" borderId="0" xfId="105" applyNumberFormat="1" applyFont="1" applyFill="1" applyAlignment="1">
      <alignment/>
    </xf>
    <xf numFmtId="41" fontId="0" fillId="0" borderId="0" xfId="56" applyNumberFormat="1" applyFont="1" applyFill="1" applyAlignment="1">
      <alignment horizontal="right"/>
    </xf>
    <xf numFmtId="166" fontId="0" fillId="0" borderId="5" xfId="48" applyNumberFormat="1" applyFont="1" applyFill="1" applyBorder="1" applyAlignment="1">
      <alignment horizontal="right"/>
    </xf>
    <xf numFmtId="164" fontId="0" fillId="0" borderId="0" xfId="48" applyNumberFormat="1" applyFont="1" applyFill="1" applyBorder="1" applyAlignment="1">
      <alignment horizontal="center"/>
    </xf>
    <xf numFmtId="0" fontId="0" fillId="0" borderId="0" xfId="97" applyFont="1" applyAlignment="1">
      <alignment vertical="top" wrapText="1"/>
      <protection/>
    </xf>
    <xf numFmtId="41" fontId="0" fillId="0" borderId="2" xfId="56" applyNumberFormat="1" applyFont="1" applyFill="1" applyBorder="1" applyAlignment="1">
      <alignment horizontal="right"/>
    </xf>
    <xf numFmtId="0" fontId="0" fillId="0" borderId="0" xfId="97" applyFont="1" applyAlignment="1">
      <alignment wrapText="1"/>
      <protection/>
    </xf>
    <xf numFmtId="167" fontId="0" fillId="0" borderId="0" xfId="105" applyNumberFormat="1" applyFont="1" applyFill="1" applyBorder="1" applyAlignment="1">
      <alignment horizontal="right"/>
    </xf>
    <xf numFmtId="0" fontId="0" fillId="0" borderId="0" xfId="97" applyFont="1" applyFill="1" applyAlignment="1">
      <alignment vertical="top" wrapText="1"/>
      <protection/>
    </xf>
    <xf numFmtId="0" fontId="0" fillId="0" borderId="0" xfId="97" applyFont="1" applyFill="1" applyAlignment="1">
      <alignment horizontal="right"/>
      <protection/>
    </xf>
    <xf numFmtId="164" fontId="0" fillId="0" borderId="0" xfId="56" applyNumberFormat="1" applyFont="1" applyFill="1" applyBorder="1" applyAlignment="1">
      <alignment horizontal="center"/>
    </xf>
    <xf numFmtId="42" fontId="0" fillId="0" borderId="11" xfId="97" applyNumberFormat="1" applyFont="1" applyFill="1" applyBorder="1" applyAlignment="1">
      <alignment horizontal="right"/>
      <protection/>
    </xf>
    <xf numFmtId="166" fontId="0" fillId="0" borderId="0" xfId="97" applyNumberFormat="1" applyFont="1" applyFill="1" applyAlignment="1">
      <alignment horizontal="right"/>
      <protection/>
    </xf>
    <xf numFmtId="0" fontId="0" fillId="0" borderId="0" xfId="97" applyFont="1" applyFill="1" applyBorder="1" applyAlignment="1">
      <alignment horizontal="right"/>
      <protection/>
    </xf>
    <xf numFmtId="44" fontId="0" fillId="0" borderId="0" xfId="56" applyFont="1" applyFill="1" applyBorder="1" applyAlignment="1">
      <alignment horizontal="right"/>
    </xf>
    <xf numFmtId="0" fontId="5" fillId="0" borderId="0" xfId="97" applyFont="1">
      <alignment/>
      <protection/>
    </xf>
    <xf numFmtId="0" fontId="0" fillId="0" borderId="0" xfId="97" applyFont="1" applyAlignment="1">
      <alignment horizontal="left"/>
      <protection/>
    </xf>
    <xf numFmtId="164" fontId="0" fillId="0" borderId="0" xfId="97" applyNumberFormat="1" applyFont="1" applyFill="1" applyAlignment="1">
      <alignment horizontal="center"/>
      <protection/>
    </xf>
    <xf numFmtId="0" fontId="0" fillId="0" borderId="0" xfId="97" applyFont="1" applyFill="1" applyBorder="1">
      <alignment/>
      <protection/>
    </xf>
    <xf numFmtId="164" fontId="0" fillId="0" borderId="0" xfId="97" applyNumberFormat="1" applyFont="1" applyFill="1" applyBorder="1" applyAlignment="1">
      <alignment horizontal="center"/>
      <protection/>
    </xf>
    <xf numFmtId="0" fontId="0" fillId="0" borderId="0" xfId="0" applyFont="1" applyFill="1" applyAlignment="1">
      <alignment horizontal="center"/>
    </xf>
    <xf numFmtId="43" fontId="0" fillId="0" borderId="0" xfId="48" applyFont="1" applyBorder="1" applyAlignment="1">
      <alignment/>
    </xf>
    <xf numFmtId="0" fontId="0" fillId="0" borderId="0" xfId="92" applyFont="1">
      <alignment/>
      <protection/>
    </xf>
    <xf numFmtId="0" fontId="5" fillId="0" borderId="9" xfId="97" applyFont="1" applyFill="1" applyBorder="1" applyAlignment="1">
      <alignment horizontal="center" wrapText="1"/>
      <protection/>
    </xf>
    <xf numFmtId="165" fontId="0" fillId="0" borderId="0" xfId="56" applyNumberFormat="1" applyFont="1" applyBorder="1" applyAlignment="1">
      <alignment/>
    </xf>
    <xf numFmtId="43" fontId="0" fillId="0" borderId="0" xfId="48" applyNumberFormat="1" applyFont="1" applyFill="1" applyBorder="1" applyAlignment="1">
      <alignment horizontal="right"/>
    </xf>
    <xf numFmtId="166" fontId="0" fillId="0" borderId="0" xfId="48" applyNumberFormat="1" applyFont="1" applyFill="1" applyAlignment="1">
      <alignment horizontal="center"/>
    </xf>
    <xf numFmtId="43" fontId="0" fillId="0" borderId="0" xfId="56" applyNumberFormat="1" applyFont="1" applyFill="1" applyAlignment="1">
      <alignment horizontal="center"/>
    </xf>
    <xf numFmtId="43" fontId="0" fillId="0" borderId="0" xfId="48" applyNumberFormat="1" applyFont="1" applyFill="1" applyBorder="1" applyAlignment="1" quotePrefix="1">
      <alignment horizontal="right"/>
    </xf>
    <xf numFmtId="43" fontId="0" fillId="0" borderId="0" xfId="56" applyNumberFormat="1" applyFont="1" applyFill="1" applyAlignment="1" quotePrefix="1">
      <alignment horizontal="right"/>
    </xf>
    <xf numFmtId="0" fontId="5" fillId="0" borderId="0" xfId="95" applyFont="1" applyAlignment="1">
      <alignment horizontal="center"/>
      <protection/>
    </xf>
    <xf numFmtId="16" fontId="5" fillId="0" borderId="0" xfId="95" applyNumberFormat="1" applyFont="1" applyBorder="1" applyAlignment="1" quotePrefix="1">
      <alignment horizontal="center"/>
      <protection/>
    </xf>
    <xf numFmtId="0" fontId="5" fillId="0" borderId="0" xfId="97" applyFont="1" applyFill="1" applyBorder="1" applyAlignment="1">
      <alignment horizontal="center" wrapText="1"/>
      <protection/>
    </xf>
    <xf numFmtId="0" fontId="0" fillId="0" borderId="0" xfId="95" applyFont="1" applyFill="1" applyBorder="1" applyAlignment="1">
      <alignment/>
      <protection/>
    </xf>
    <xf numFmtId="0" fontId="0" fillId="0" borderId="0" xfId="94" applyFont="1" applyBorder="1" applyAlignment="1">
      <alignment vertical="top"/>
      <protection/>
    </xf>
    <xf numFmtId="0" fontId="0" fillId="0" borderId="0" xfId="15" applyFont="1" applyBorder="1" applyAlignment="1">
      <alignment vertical="top"/>
      <protection hidden="1"/>
    </xf>
    <xf numFmtId="0" fontId="5" fillId="0" borderId="0" xfId="15" applyFont="1" applyFill="1" applyBorder="1" applyAlignment="1">
      <alignment horizontal="center"/>
      <protection hidden="1"/>
    </xf>
    <xf numFmtId="0" fontId="34" fillId="0" borderId="0" xfId="0" applyFont="1" applyAlignment="1">
      <alignment/>
    </xf>
    <xf numFmtId="0" fontId="16" fillId="0" borderId="0" xfId="0" applyFont="1" applyFill="1" applyAlignment="1">
      <alignment/>
    </xf>
    <xf numFmtId="37" fontId="2" fillId="0" borderId="0" xfId="94" applyNumberFormat="1" applyFont="1" applyFill="1" applyBorder="1" applyAlignment="1">
      <alignment vertical="top"/>
      <protection/>
    </xf>
    <xf numFmtId="0" fontId="2" fillId="0" borderId="0" xfId="93" applyFont="1" applyAlignment="1">
      <alignment vertical="top"/>
      <protection hidden="1"/>
    </xf>
    <xf numFmtId="165" fontId="2" fillId="0" borderId="0" xfId="56" applyNumberFormat="1" applyFont="1" applyFill="1" applyBorder="1" applyAlignment="1">
      <alignment vertical="top"/>
    </xf>
    <xf numFmtId="42" fontId="2" fillId="0" borderId="0" xfId="94" applyNumberFormat="1" applyFont="1" applyFill="1" applyBorder="1" applyAlignment="1">
      <alignment vertical="top"/>
      <protection/>
    </xf>
    <xf numFmtId="41" fontId="2" fillId="0" borderId="0" xfId="94" applyNumberFormat="1" applyFont="1" applyFill="1" applyBorder="1" applyAlignment="1">
      <alignment vertical="top"/>
      <protection/>
    </xf>
    <xf numFmtId="41" fontId="2" fillId="0" borderId="0" xfId="93" applyNumberFormat="1" applyFont="1" applyAlignment="1">
      <alignment vertical="top"/>
      <protection hidden="1"/>
    </xf>
    <xf numFmtId="41" fontId="2" fillId="0" borderId="0" xfId="93" applyNumberFormat="1" applyFont="1" applyFill="1" applyAlignment="1">
      <alignment vertical="top"/>
      <protection hidden="1"/>
    </xf>
    <xf numFmtId="41" fontId="2" fillId="0" borderId="2" xfId="94" applyNumberFormat="1" applyFont="1" applyFill="1" applyBorder="1" applyAlignment="1">
      <alignment vertical="top"/>
      <protection/>
    </xf>
    <xf numFmtId="42" fontId="2" fillId="0" borderId="11" xfId="94" applyNumberFormat="1" applyFont="1" applyFill="1" applyBorder="1" applyAlignment="1">
      <alignment vertical="top"/>
      <protection/>
    </xf>
    <xf numFmtId="41" fontId="2" fillId="0" borderId="0" xfId="93" applyNumberFormat="1" applyFont="1" applyFill="1" applyBorder="1" applyAlignment="1">
      <alignment vertical="top"/>
      <protection hidden="1"/>
    </xf>
    <xf numFmtId="164" fontId="0" fillId="0" borderId="0" xfId="105" applyNumberFormat="1" applyFont="1" applyFill="1" applyBorder="1" applyAlignment="1">
      <alignment horizontal="center"/>
    </xf>
    <xf numFmtId="0" fontId="0" fillId="0" borderId="0" xfId="93" applyFont="1" applyAlignment="1">
      <alignment/>
      <protection hidden="1"/>
    </xf>
    <xf numFmtId="0" fontId="0" fillId="0" borderId="0" xfId="93" applyFont="1" applyAlignment="1">
      <alignment vertical="top"/>
      <protection hidden="1"/>
    </xf>
    <xf numFmtId="0" fontId="3" fillId="0" borderId="0" xfId="0" applyFont="1" applyAlignment="1">
      <alignment horizontal="center"/>
    </xf>
    <xf numFmtId="0" fontId="0" fillId="0" borderId="0" xfId="0" applyFont="1" applyAlignment="1">
      <alignment/>
    </xf>
    <xf numFmtId="0" fontId="0" fillId="0" borderId="0" xfId="0" applyFont="1" applyFill="1" applyAlignment="1">
      <alignment/>
    </xf>
    <xf numFmtId="0" fontId="0" fillId="0" borderId="0" xfId="93" applyFont="1" applyBorder="1" applyAlignment="1">
      <alignment vertical="top"/>
      <protection hidden="1"/>
    </xf>
    <xf numFmtId="0" fontId="0" fillId="0" borderId="0" xfId="93" applyFont="1" applyBorder="1" applyAlignment="1">
      <alignment vertical="top"/>
      <protection hidden="1"/>
    </xf>
    <xf numFmtId="166" fontId="0" fillId="0" borderId="0" xfId="0" applyNumberFormat="1" applyFont="1" applyAlignment="1">
      <alignment/>
    </xf>
    <xf numFmtId="164" fontId="1" fillId="0" borderId="0" xfId="0" applyNumberFormat="1" applyFont="1" applyAlignment="1">
      <alignment horizontal="center"/>
    </xf>
    <xf numFmtId="0" fontId="5" fillId="0" borderId="0" xfId="0" applyFont="1" applyAlignment="1">
      <alignment horizontal="center"/>
    </xf>
    <xf numFmtId="16" fontId="5" fillId="0" borderId="9" xfId="0" applyNumberFormat="1" applyFont="1" applyBorder="1" applyAlignment="1">
      <alignment horizontal="center"/>
    </xf>
    <xf numFmtId="0" fontId="5" fillId="0" borderId="9" xfId="0" applyFont="1" applyBorder="1" applyAlignment="1">
      <alignment horizontal="center"/>
    </xf>
    <xf numFmtId="0" fontId="0" fillId="0" borderId="0" xfId="0" applyFont="1" applyAlignment="1">
      <alignment horizontal="center"/>
    </xf>
    <xf numFmtId="164" fontId="3" fillId="0" borderId="0" xfId="0" applyNumberFormat="1" applyFont="1" applyAlignment="1">
      <alignment horizontal="center"/>
    </xf>
    <xf numFmtId="0" fontId="1" fillId="0" borderId="0" xfId="0" applyFont="1" applyAlignment="1">
      <alignment horizontal="center"/>
    </xf>
    <xf numFmtId="0" fontId="21" fillId="0" borderId="0" xfId="0" applyFont="1" applyAlignment="1">
      <alignment horizontal="center"/>
    </xf>
    <xf numFmtId="0" fontId="0" fillId="0" borderId="0" xfId="94" applyFont="1" applyBorder="1" applyAlignment="1">
      <alignment vertical="top"/>
      <protection/>
    </xf>
    <xf numFmtId="0" fontId="0" fillId="0" borderId="0" xfId="94" applyFont="1" applyBorder="1" applyAlignment="1">
      <alignment vertical="top"/>
      <protection/>
    </xf>
    <xf numFmtId="0" fontId="0" fillId="0" borderId="0" xfId="94" applyFont="1" applyBorder="1" applyAlignment="1">
      <alignment horizontal="left" vertical="top"/>
      <protection/>
    </xf>
    <xf numFmtId="0" fontId="0" fillId="0" borderId="0" xfId="94" applyFont="1" applyBorder="1" applyAlignment="1">
      <alignment horizontal="left" vertical="top"/>
      <protection/>
    </xf>
    <xf numFmtId="0" fontId="0" fillId="0" borderId="0" xfId="94" applyFont="1" applyBorder="1" applyAlignment="1">
      <alignment vertical="top"/>
      <protection/>
    </xf>
    <xf numFmtId="0" fontId="0" fillId="0" borderId="0" xfId="94" applyFont="1" applyBorder="1" applyAlignment="1">
      <alignment vertical="top"/>
      <protection/>
    </xf>
    <xf numFmtId="0" fontId="0" fillId="0" borderId="0" xfId="94" applyFont="1" applyBorder="1" applyAlignment="1">
      <alignment vertical="top"/>
      <protection/>
    </xf>
    <xf numFmtId="0" fontId="0" fillId="0" borderId="0" xfId="94" applyFont="1" applyBorder="1" applyAlignment="1">
      <alignment vertical="top"/>
      <protection/>
    </xf>
    <xf numFmtId="0" fontId="0" fillId="0" borderId="0" xfId="94" applyFont="1" applyFill="1" applyBorder="1" applyAlignment="1">
      <alignment vertical="top"/>
      <protection/>
    </xf>
    <xf numFmtId="0" fontId="0" fillId="0" borderId="0" xfId="94" applyFont="1" applyFill="1" applyBorder="1" applyAlignment="1">
      <alignment vertical="top"/>
      <protection/>
    </xf>
    <xf numFmtId="0" fontId="0" fillId="0" borderId="0" xfId="94" applyFont="1" applyFill="1" applyBorder="1" applyAlignment="1">
      <alignment vertical="top"/>
      <protection/>
    </xf>
    <xf numFmtId="0" fontId="0" fillId="0" borderId="0" xfId="94" applyFont="1" applyFill="1" applyBorder="1" applyAlignment="1">
      <alignment vertical="top"/>
      <protection/>
    </xf>
    <xf numFmtId="0" fontId="0" fillId="0" borderId="0" xfId="15" applyFont="1" applyBorder="1" applyAlignment="1">
      <alignment horizontal="center" vertical="top"/>
      <protection hidden="1"/>
    </xf>
    <xf numFmtId="0" fontId="0" fillId="0" borderId="0" xfId="15" applyFont="1" applyBorder="1" applyAlignment="1">
      <alignment horizontal="center" vertical="top"/>
      <protection hidden="1"/>
    </xf>
    <xf numFmtId="0" fontId="0" fillId="0" borderId="0" xfId="15" applyFont="1" applyBorder="1" applyAlignment="1">
      <alignment horizontal="center" vertical="top"/>
      <protection hidden="1"/>
    </xf>
    <xf numFmtId="0" fontId="0" fillId="0" borderId="0" xfId="94" applyFont="1" applyBorder="1" applyAlignment="1">
      <alignment horizontal="left" vertical="top" wrapText="1"/>
      <protection/>
    </xf>
    <xf numFmtId="0" fontId="0" fillId="0" borderId="0" xfId="94" applyFont="1" applyBorder="1" applyAlignment="1">
      <alignment horizontal="left" vertical="top" wrapText="1"/>
      <protection/>
    </xf>
    <xf numFmtId="0" fontId="3" fillId="0" borderId="0" xfId="15" applyFont="1" applyBorder="1" applyAlignment="1">
      <alignment horizontal="center"/>
      <protection hidden="1"/>
    </xf>
    <xf numFmtId="0" fontId="3" fillId="0" borderId="0" xfId="15" applyFont="1" applyBorder="1" applyAlignment="1">
      <alignment horizontal="center"/>
      <protection hidden="1"/>
    </xf>
    <xf numFmtId="0" fontId="3" fillId="0" borderId="0" xfId="15" applyFont="1" applyBorder="1" applyAlignment="1">
      <alignment horizontal="center"/>
      <protection hidden="1"/>
    </xf>
    <xf numFmtId="0" fontId="0" fillId="0" borderId="0" xfId="94" applyFont="1" applyBorder="1" applyAlignment="1">
      <alignment vertical="top" wrapText="1"/>
      <protection/>
    </xf>
    <xf numFmtId="0" fontId="0" fillId="0" borderId="0" xfId="94" applyFont="1" applyBorder="1" applyAlignment="1">
      <alignment vertical="top" wrapText="1"/>
      <protection/>
    </xf>
    <xf numFmtId="0" fontId="0" fillId="0" borderId="0" xfId="95" applyFont="1" applyAlignment="1">
      <alignment horizontal="center"/>
      <protection/>
    </xf>
    <xf numFmtId="0" fontId="5" fillId="0" borderId="0" xfId="95" applyFont="1" applyAlignment="1">
      <alignment horizontal="center"/>
      <protection/>
    </xf>
    <xf numFmtId="16" fontId="5" fillId="0" borderId="0" xfId="95" applyNumberFormat="1" applyFont="1" applyBorder="1" applyAlignment="1">
      <alignment horizontal="center"/>
      <protection/>
    </xf>
    <xf numFmtId="16" fontId="5" fillId="0" borderId="0" xfId="95" applyNumberFormat="1" applyFont="1" applyBorder="1" applyAlignment="1" quotePrefix="1">
      <alignment horizontal="center"/>
      <protection/>
    </xf>
    <xf numFmtId="0" fontId="0" fillId="0" borderId="0" xfId="95" applyFont="1" applyFill="1" applyAlignment="1">
      <alignment/>
      <protection/>
    </xf>
    <xf numFmtId="0" fontId="0" fillId="0" borderId="0" xfId="0" applyFont="1" applyAlignment="1">
      <alignment horizontal="left" wrapText="1"/>
    </xf>
    <xf numFmtId="164" fontId="1" fillId="0" borderId="0" xfId="95" applyNumberFormat="1" applyFont="1" applyAlignment="1">
      <alignment horizontal="center"/>
      <protection/>
    </xf>
    <xf numFmtId="0" fontId="1" fillId="0" borderId="0" xfId="0" applyFont="1" applyAlignment="1">
      <alignment horizontal="center" vertical="center" wrapText="1"/>
    </xf>
    <xf numFmtId="0" fontId="0" fillId="0" borderId="0" xfId="0" applyNumberFormat="1" applyFont="1" applyAlignment="1">
      <alignment wrapText="1"/>
    </xf>
    <xf numFmtId="0" fontId="0" fillId="0" borderId="0" xfId="0" applyFont="1" applyAlignment="1">
      <alignment wrapText="1"/>
    </xf>
    <xf numFmtId="0" fontId="8" fillId="0" borderId="0" xfId="0" applyFont="1" applyAlignment="1">
      <alignment horizontal="center"/>
    </xf>
  </cellXfs>
  <cellStyles count="123">
    <cellStyle name="Normal" xfId="0"/>
    <cellStyle name="RowLevel_1" xfId="3"/>
    <cellStyle name="RowLevel_2" xfId="5"/>
    <cellStyle name="?? [0]_??" xfId="16"/>
    <cellStyle name="??&amp;_x0012_?&amp;_x000B_" xfId="17"/>
    <cellStyle name="??&amp;_x0012_?&amp;_x000B_?_x0008_*_x0007_?" xfId="18"/>
    <cellStyle name="??&amp;_x0012_?&amp;_x000B_?_x0008_*_x0007_?_x0007_" xfId="19"/>
    <cellStyle name="??&amp;_x0012_?&amp;_x000B_?_x0008_*_x0007_?_x0007__x0001__x0001__x0000__x0002_" xfId="20"/>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21"/>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cash flow" xfId="22"/>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Cash flow template" xfId="23"/>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FY06 Jan Cash Flow v6" xfId="24"/>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PR cash flwo" xfId="25"/>
    <cellStyle name="??_?.????" xfId="26"/>
    <cellStyle name="_Amount" xfId="27"/>
    <cellStyle name="_Center" xfId="28"/>
    <cellStyle name="_Copy of FY06 Jan Cash Flow v10" xfId="29"/>
    <cellStyle name="_Desc" xfId="30"/>
    <cellStyle name="_Disc Ops Footnote v3 - Balance sheet" xfId="31"/>
    <cellStyle name="_Inc Stmt-press release 5-9" xfId="32"/>
    <cellStyle name="£ BP" xfId="33"/>
    <cellStyle name="¥ JY" xfId="34"/>
    <cellStyle name="Actual Date" xfId="35"/>
    <cellStyle name="Bold/Border" xfId="36"/>
    <cellStyle name="Border" xfId="37"/>
    <cellStyle name="Bullet" xfId="38"/>
    <cellStyle name="C:\WINNT_x0000_=I:=I:\data\comet_x0000_ARBORPATH=I:\DATA\ARBOR30_x0000_COMPUTER"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omma" xfId="48"/>
    <cellStyle name="Comma [0]" xfId="49"/>
    <cellStyle name="Comma [00]" xfId="50"/>
    <cellStyle name="Comma0" xfId="51"/>
    <cellStyle name="Comma0 - Style3" xfId="52"/>
    <cellStyle name="Comma0_02-2006 EPS" xfId="53"/>
    <cellStyle name="Compressed" xfId="54"/>
    <cellStyle name="Curren - Style4" xfId="55"/>
    <cellStyle name="Currency" xfId="56"/>
    <cellStyle name="Currency [0]" xfId="57"/>
    <cellStyle name="Currency [00]" xfId="58"/>
    <cellStyle name="Currency0" xfId="59"/>
    <cellStyle name="Dash" xfId="60"/>
    <cellStyle name="Date" xfId="61"/>
    <cellStyle name="Date Short" xfId="62"/>
    <cellStyle name="Enter Currency (0)" xfId="63"/>
    <cellStyle name="Enter Currency (2)" xfId="64"/>
    <cellStyle name="Enter Units (0)" xfId="65"/>
    <cellStyle name="Enter Units (1)" xfId="66"/>
    <cellStyle name="Enter Units (2)" xfId="67"/>
    <cellStyle name="Fixed" xfId="68"/>
    <cellStyle name="Followed Hyperlink" xfId="69"/>
    <cellStyle name="Grey" xfId="70"/>
    <cellStyle name="HEADER" xfId="71"/>
    <cellStyle name="Header1" xfId="72"/>
    <cellStyle name="Header2" xfId="73"/>
    <cellStyle name="Heading" xfId="74"/>
    <cellStyle name="Heading 1" xfId="75"/>
    <cellStyle name="Heading 2" xfId="76"/>
    <cellStyle name="heading info" xfId="77"/>
    <cellStyle name="Heading1" xfId="78"/>
    <cellStyle name="Heading2" xfId="79"/>
    <cellStyle name="Heading3" xfId="80"/>
    <cellStyle name="HIGHLIGHT" xfId="81"/>
    <cellStyle name="Hyperlink" xfId="82"/>
    <cellStyle name="IMR" xfId="83"/>
    <cellStyle name="Input [yellow]" xfId="84"/>
    <cellStyle name="Link Currency (0)" xfId="85"/>
    <cellStyle name="Link Currency (2)" xfId="86"/>
    <cellStyle name="Link Units (0)" xfId="87"/>
    <cellStyle name="Link Units (1)" xfId="88"/>
    <cellStyle name="Link Units (2)" xfId="89"/>
    <cellStyle name="no dec" xfId="90"/>
    <cellStyle name="Normal - Style1" xfId="91"/>
    <cellStyle name="Normal_111205 942PM Q4'05 financial tables (3)" xfId="92"/>
    <cellStyle name="Normal_Cash Flow_Press release_Oct'08" xfId="93"/>
    <cellStyle name="Normal_FY05 Oct Cash Flow statement V10 manual with disc ops" xfId="94"/>
    <cellStyle name="Normal_Net Income &amp; EPS Reconciliation v3" xfId="95"/>
    <cellStyle name="Normal_PR cash flwo" xfId="96"/>
    <cellStyle name="Normal_Q1'01 Press Release" xfId="97"/>
    <cellStyle name="Normal2" xfId="98"/>
    <cellStyle name="Output Amounts" xfId="99"/>
    <cellStyle name="Output Column Headings" xfId="100"/>
    <cellStyle name="Output Line Items" xfId="101"/>
    <cellStyle name="Output Report Heading" xfId="102"/>
    <cellStyle name="Output Report Title" xfId="103"/>
    <cellStyle name="Percen - Style1" xfId="104"/>
    <cellStyle name="Percent" xfId="105"/>
    <cellStyle name="Percent [0]" xfId="106"/>
    <cellStyle name="Percent [00]" xfId="107"/>
    <cellStyle name="Percent [2]" xfId="108"/>
    <cellStyle name="PrePop Currency (0)" xfId="109"/>
    <cellStyle name="PrePop Currency (2)" xfId="110"/>
    <cellStyle name="PrePop Units (0)" xfId="111"/>
    <cellStyle name="PrePop Units (1)" xfId="112"/>
    <cellStyle name="PrePop Units (2)" xfId="113"/>
    <cellStyle name="PSChar" xfId="114"/>
    <cellStyle name="PSDate" xfId="115"/>
    <cellStyle name="PSDec" xfId="116"/>
    <cellStyle name="PSHeading" xfId="117"/>
    <cellStyle name="PSInt" xfId="118"/>
    <cellStyle name="PSSpacer" xfId="119"/>
    <cellStyle name="Text Indent A" xfId="120"/>
    <cellStyle name="Text Indent B" xfId="121"/>
    <cellStyle name="Text Indent C" xfId="122"/>
    <cellStyle name="Times New Roman" xfId="123"/>
    <cellStyle name="Title1" xfId="124"/>
    <cellStyle name="Title2" xfId="125"/>
    <cellStyle name="Title3" xfId="126"/>
    <cellStyle name="Total" xfId="127"/>
    <cellStyle name="Unprot" xfId="128"/>
    <cellStyle name="Unprot$" xfId="129"/>
    <cellStyle name="Unprotect" xfId="130"/>
    <cellStyle name="桁区切り [0.00]_Book2" xfId="131"/>
    <cellStyle name="桁区切り_Book2" xfId="132"/>
    <cellStyle name="標準_Book2" xfId="133"/>
    <cellStyle name="通貨 [0.00]_Book2" xfId="134"/>
    <cellStyle name="通貨_Book2" xfId="1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orld%20Wide%20Consolidations\WD10\External%20Model-Agil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Supporting%20Workpaper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WINDOWS\TEMP\q399_a~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My%20Documents\thermawave\projections\microlinear98%20provision\98provi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TEMP\Aurora4optionsInclGIOsumbye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TEMP\Aurora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jimmywu\My%20Documents\Audit%20Clients\Islands\10K%20Update\Restatement\Disc%20Ops%20for%20Bali\TB-Gloria\Trial%20Balanc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1\bmatsuyo\LOCALS~1\Temp\Mar02%20Sars%20Templat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qfs3\CFR\TEMP\World%20Wide%20Consolidations\WD10\External%20Model-Agilen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qfs3\CFR\TEMP\KVFiles\SemiFinal\New97bsr.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WINDOWS\temp\notesE1EF34\PF%20Pivot%20FY06%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Finance\Q206\Cash%20flow%20template.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TEMP\FY03%20ETR%20SCALE%20-%20Fina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TEMP\WINNT\Profiles\JACKIE~1\LOCALS~1\Temp\WINNT\Profiles\JACKIE~1\LOCALS~1\Temp\WINNT\Profiles\JACKIE~1\LOCALS~1\Temp\WINNT\Profiles\JACKIE~1\LOCALS~1\Temp\WINNT\Profiles\JACKIE~1\LOCALS~1\Temp\data\Agilent\Historical%20Financials\qrtlyhist_group.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DOCUME~1\dgarcia\LOCALS~1\Temp\FY03%20and%20FY04-Miffy.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Agilent\Q2%202005\Valuation%20alllowance%20memo.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Documents%20and%20Settings\jlin\Local%20Settings\Temporary%20Internet%20Files\OLK15\ATD%20SPR%20Data%20for%20Board%209%2014%200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DOCUME~1\menap\LOCALS~1\Temp\FY03%20and%20FY04-Miffy.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OCUME~1\menap\LOCALS~1\Temp\FY03%20and%20FY04-Miffy.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K722\My%20Documents\agilent%20summary%20template.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TEMP\japanhp.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Joe's%20Files\Consolidations\Misc\Ytd%20July%20Tax%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VFiles\SemiFinal\New97bsr.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2463\Q2FY05-CD\FRS04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GIR\Legal%20Reports\Vidya%20Das\Year%20End\ESPP_AUGFY0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GIR\Legal%20Reports\Vidya%20Das\Year%20End\ESPP_SEPFY0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Agilent\Q1%202006\ETR\Q1%20FY06%20GAAP%20ETR%20-%202.07.06%20v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Documents%20and%20Settings\anna_liu\Local%20Settings\Temporary%20Internet%20Files\OLK3\Smart%20JV%20v4d.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Documents%20and%20Settings\abowen\Local%20Settings\Temporary%20Internet%20Files\OLK8B\OCI%20tax\US%20and%20UK%20tax%20benefit.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http://finance.agilent.com/EDS\Kevin\SmartJVs\FY01%20Rev2.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E:\WINNT\Profiles\n_wang\Desktop\Excel.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Agilent\Belgium\Finance%20Archive\FY02_GL\YEC1002\Mec1002\Fondbewertung.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Agilent\Belgium\HEWLETT-PACKARD\MONTHEND\FY00\194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Sent\GIO%20Variable%20Templates.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WINDOWS\temp\notesE1EF34\Copy%20of%20Smart%20JV%20v06b-%20Tax%20Expense%20True-up%20to%20correct%20Lumileds%20sale%20as%20discrete%20event.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http://finance.agilent.com/cfr/EDS/FY01%20Rev2.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C:\Documents%20and%20Settings\sferreir\Desktop\RETIREMENT\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HSG%20Variable%20Overhead%20Calcula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SO_FebruaryFY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NT\Profiles\n_wang\Desktop\Exce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y%20Documents\Book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TEMP\FAS%20109%20Carveout%20Supporting%20Workpap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3FY99"/>
      <sheetName val="Summary Q399 BS"/>
      <sheetName val="APB23"/>
      <sheetName val="Q399_APB23"/>
      <sheetName val="FY98 Pretax Earnings"/>
      <sheetName val="FY97 Pretax Earnings"/>
      <sheetName val="P&amp;L (EN-32)"/>
      <sheetName val="EN32 7-31 Update"/>
      <sheetName val="EN28 7-31 Update"/>
      <sheetName val="Untaxed Earnings 10-31-99"/>
      <sheetName val="Untaxed Earnings"/>
      <sheetName val="Low Tax"/>
      <sheetName val="EN28-10-31-99"/>
      <sheetName val="EN68-10-31-99"/>
      <sheetName val="ENAX-10-31-99"/>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3">
        <row r="1">
          <cell r="A1" t="str">
            <v>CONSOLIDATION ADJUSTMENT</v>
          </cell>
        </row>
        <row r="3">
          <cell r="A3" t="str">
            <v>Accounting Month:</v>
          </cell>
          <cell r="B3" t="str">
            <v>JULY 1999</v>
          </cell>
          <cell r="C3" t="str">
            <v>Journal Entry Number</v>
          </cell>
          <cell r="F3" t="str">
            <v>      Back Up Attached:</v>
          </cell>
        </row>
        <row r="5">
          <cell r="A5" t="str">
            <v>US</v>
          </cell>
          <cell r="C5" t="str">
            <v>STANDARD</v>
          </cell>
          <cell r="F5" t="str">
            <v>Permanent:</v>
          </cell>
        </row>
        <row r="7">
          <cell r="A7" t="str">
            <v>WW</v>
          </cell>
          <cell r="B7" t="str">
            <v>X</v>
          </cell>
          <cell r="C7" t="str">
            <v>NON-STANDARD</v>
          </cell>
          <cell r="E7" t="str">
            <v>X</v>
          </cell>
          <cell r="F7" t="str">
            <v>Reversing:</v>
          </cell>
          <cell r="K7" t="str">
            <v>X</v>
          </cell>
        </row>
        <row r="9">
          <cell r="B9" t="str">
            <v>            Management Consolidation Impact?</v>
          </cell>
        </row>
        <row r="11">
          <cell r="C11" t="str">
            <v>L1 or L2</v>
          </cell>
          <cell r="E11" t="str">
            <v>Debit</v>
          </cell>
          <cell r="F11" t="str">
            <v>Credit</v>
          </cell>
          <cell r="G11" t="str">
            <v>Line # (L1)</v>
          </cell>
          <cell r="H11" t="str">
            <v>Line # (L2)</v>
          </cell>
          <cell r="J11" t="str">
            <v>$ Amt</v>
          </cell>
          <cell r="K11" t="str">
            <v>Incomplete</v>
          </cell>
        </row>
        <row r="12">
          <cell r="C12" t="str">
            <v>Sch</v>
          </cell>
          <cell r="D12" t="str">
            <v>Line</v>
          </cell>
          <cell r="E12" t="str">
            <v>Whole US $</v>
          </cell>
          <cell r="F12" t="str">
            <v>Whole US $</v>
          </cell>
          <cell r="G12" t="str">
            <v>error?</v>
          </cell>
          <cell r="H12" t="str">
            <v>error?</v>
          </cell>
          <cell r="I12" t="str">
            <v>Dupl?</v>
          </cell>
          <cell r="J12" t="str">
            <v>error?</v>
          </cell>
          <cell r="K12" t="str">
            <v> or Error</v>
          </cell>
        </row>
        <row r="13">
          <cell r="A13" t="str">
            <v>Income tax deferred, LE</v>
          </cell>
          <cell r="C13" t="str">
            <v>L2</v>
          </cell>
          <cell r="D13">
            <v>36</v>
          </cell>
          <cell r="E13">
            <v>37063000</v>
          </cell>
          <cell r="G13" t="b">
            <v>0</v>
          </cell>
          <cell r="H13" t="b">
            <v>0</v>
          </cell>
          <cell r="I13">
            <v>0</v>
          </cell>
          <cell r="K13" t="str">
            <v/>
          </cell>
        </row>
        <row r="14">
          <cell r="A14" t="str">
            <v>Def Inc Taxes on Noncurr Assets &amp; Liab</v>
          </cell>
          <cell r="C14" t="str">
            <v>L1</v>
          </cell>
          <cell r="D14">
            <v>38</v>
          </cell>
          <cell r="F14">
            <v>37063000</v>
          </cell>
          <cell r="G14" t="b">
            <v>0</v>
          </cell>
          <cell r="H14" t="b">
            <v>0</v>
          </cell>
          <cell r="I14">
            <v>0</v>
          </cell>
          <cell r="K14" t="str">
            <v/>
          </cell>
        </row>
        <row r="15">
          <cell r="A15" t="str">
            <v/>
          </cell>
          <cell r="G15" t="b">
            <v>0</v>
          </cell>
          <cell r="H15" t="b">
            <v>0</v>
          </cell>
          <cell r="I15">
            <v>0</v>
          </cell>
          <cell r="K15" t="str">
            <v/>
          </cell>
        </row>
        <row r="16">
          <cell r="A16" t="str">
            <v/>
          </cell>
          <cell r="G16" t="b">
            <v>0</v>
          </cell>
          <cell r="H16" t="b">
            <v>0</v>
          </cell>
          <cell r="I16">
            <v>0</v>
          </cell>
          <cell r="K16" t="str">
            <v/>
          </cell>
        </row>
        <row r="17">
          <cell r="A17" t="str">
            <v/>
          </cell>
          <cell r="G17" t="b">
            <v>0</v>
          </cell>
          <cell r="H17" t="b">
            <v>0</v>
          </cell>
          <cell r="I17">
            <v>0</v>
          </cell>
          <cell r="K17" t="str">
            <v/>
          </cell>
        </row>
        <row r="18">
          <cell r="A18" t="str">
            <v/>
          </cell>
          <cell r="G18" t="b">
            <v>0</v>
          </cell>
          <cell r="H18" t="b">
            <v>0</v>
          </cell>
          <cell r="I18">
            <v>0</v>
          </cell>
          <cell r="K18" t="str">
            <v/>
          </cell>
        </row>
        <row r="19">
          <cell r="A19" t="str">
            <v/>
          </cell>
          <cell r="G19" t="b">
            <v>0</v>
          </cell>
          <cell r="H19" t="b">
            <v>0</v>
          </cell>
          <cell r="I19">
            <v>0</v>
          </cell>
          <cell r="K19" t="str">
            <v/>
          </cell>
        </row>
        <row r="20">
          <cell r="A20" t="str">
            <v/>
          </cell>
          <cell r="G20" t="b">
            <v>0</v>
          </cell>
          <cell r="H20" t="b">
            <v>0</v>
          </cell>
          <cell r="I20">
            <v>0</v>
          </cell>
          <cell r="K20" t="str">
            <v/>
          </cell>
        </row>
        <row r="21">
          <cell r="A21" t="str">
            <v/>
          </cell>
          <cell r="G21" t="b">
            <v>0</v>
          </cell>
          <cell r="H21" t="b">
            <v>0</v>
          </cell>
          <cell r="I21">
            <v>0</v>
          </cell>
          <cell r="K21" t="str">
            <v/>
          </cell>
        </row>
        <row r="22">
          <cell r="A22" t="str">
            <v/>
          </cell>
          <cell r="G22" t="b">
            <v>0</v>
          </cell>
          <cell r="H22" t="b">
            <v>0</v>
          </cell>
          <cell r="I22">
            <v>0</v>
          </cell>
          <cell r="K22" t="str">
            <v/>
          </cell>
        </row>
        <row r="23">
          <cell r="A23" t="str">
            <v/>
          </cell>
          <cell r="G23" t="b">
            <v>0</v>
          </cell>
          <cell r="H23" t="b">
            <v>0</v>
          </cell>
          <cell r="I23">
            <v>0</v>
          </cell>
          <cell r="K23" t="str">
            <v/>
          </cell>
        </row>
        <row r="24">
          <cell r="A24" t="str">
            <v/>
          </cell>
          <cell r="G24" t="b">
            <v>0</v>
          </cell>
          <cell r="H24" t="b">
            <v>0</v>
          </cell>
          <cell r="I24">
            <v>0</v>
          </cell>
          <cell r="K24" t="str">
            <v/>
          </cell>
        </row>
        <row r="25">
          <cell r="A25" t="str">
            <v/>
          </cell>
          <cell r="G25" t="b">
            <v>0</v>
          </cell>
          <cell r="H25" t="b">
            <v>0</v>
          </cell>
          <cell r="I25">
            <v>0</v>
          </cell>
          <cell r="K25" t="str">
            <v/>
          </cell>
        </row>
        <row r="26">
          <cell r="A26" t="str">
            <v/>
          </cell>
          <cell r="G26" t="b">
            <v>0</v>
          </cell>
          <cell r="H26" t="b">
            <v>0</v>
          </cell>
          <cell r="I26">
            <v>0</v>
          </cell>
          <cell r="K26" t="str">
            <v/>
          </cell>
        </row>
        <row r="28">
          <cell r="C28" t="str">
            <v>Totals</v>
          </cell>
          <cell r="E28">
            <v>37063000</v>
          </cell>
          <cell r="F28">
            <v>37063000</v>
          </cell>
          <cell r="J28">
            <v>0</v>
          </cell>
          <cell r="K28" t="str">
            <v/>
          </cell>
        </row>
        <row r="30">
          <cell r="A30" t="str">
            <v>Std. Desc. # - </v>
          </cell>
        </row>
        <row r="31">
          <cell r="B31" t="e">
            <v>#N/A</v>
          </cell>
        </row>
        <row r="32">
          <cell r="A32" t="str">
            <v>Q399 FORECAST:  ADJUST DEFERRED TAX FOR APB23 ACCRUAL</v>
          </cell>
        </row>
        <row r="34">
          <cell r="A34" t="str">
            <v>Prepared By:</v>
          </cell>
          <cell r="B34" t="str">
            <v>JHO</v>
          </cell>
          <cell r="F34" t="str">
            <v>Reviewed By:</v>
          </cell>
          <cell r="K34" t="str">
            <v>F.KOHLER</v>
          </cell>
        </row>
        <row r="36">
          <cell r="A36" t="str">
            <v>Date:</v>
          </cell>
          <cell r="B36">
            <v>36495</v>
          </cell>
          <cell r="F36" t="str">
            <v>Date:</v>
          </cell>
          <cell r="K36">
            <v>36495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399_APB23"/>
      <sheetName val="acctdesc"/>
      <sheetName val="jvdesc"/>
    </sheetNames>
    <sheetDataSet>
      <sheetData sheetId="1">
        <row r="9">
          <cell r="B9">
            <v>1</v>
          </cell>
        </row>
        <row r="10">
          <cell r="B10">
            <v>2</v>
          </cell>
        </row>
        <row r="11">
          <cell r="B11">
            <v>3</v>
          </cell>
        </row>
        <row r="12">
          <cell r="B12">
            <v>4</v>
          </cell>
        </row>
        <row r="13">
          <cell r="B13">
            <v>5</v>
          </cell>
        </row>
        <row r="14">
          <cell r="B14">
            <v>6</v>
          </cell>
        </row>
        <row r="15">
          <cell r="B15">
            <v>8</v>
          </cell>
        </row>
        <row r="16">
          <cell r="B16">
            <v>10</v>
          </cell>
        </row>
        <row r="17">
          <cell r="B17">
            <v>11</v>
          </cell>
        </row>
        <row r="18">
          <cell r="B18">
            <v>13</v>
          </cell>
        </row>
        <row r="19">
          <cell r="B19">
            <v>14</v>
          </cell>
        </row>
        <row r="20">
          <cell r="B20">
            <v>15</v>
          </cell>
        </row>
        <row r="21">
          <cell r="B21">
            <v>16</v>
          </cell>
        </row>
        <row r="22">
          <cell r="B22">
            <v>17</v>
          </cell>
        </row>
        <row r="23">
          <cell r="B23">
            <v>18</v>
          </cell>
        </row>
        <row r="24">
          <cell r="B24">
            <v>19</v>
          </cell>
        </row>
        <row r="25">
          <cell r="B25">
            <v>21</v>
          </cell>
        </row>
        <row r="26">
          <cell r="B26">
            <v>22.1</v>
          </cell>
        </row>
        <row r="27">
          <cell r="B27">
            <v>22.2</v>
          </cell>
        </row>
        <row r="28">
          <cell r="B28">
            <v>22.3</v>
          </cell>
        </row>
        <row r="29">
          <cell r="B29">
            <v>23</v>
          </cell>
        </row>
        <row r="30">
          <cell r="B30">
            <v>25</v>
          </cell>
        </row>
        <row r="31">
          <cell r="B31">
            <v>26</v>
          </cell>
        </row>
        <row r="32">
          <cell r="B32">
            <v>27</v>
          </cell>
        </row>
        <row r="33">
          <cell r="B33">
            <v>28</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SSUES"/>
      <sheetName val="109"/>
      <sheetName val="Return to Prov."/>
      <sheetName val="Allocation"/>
      <sheetName val="AJE"/>
      <sheetName val="Cushion"/>
      <sheetName val="FOOTNOTE"/>
      <sheetName val="State Tax"/>
      <sheetName val="Sheet1"/>
      <sheetName val="Rate Rec"/>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Option Data as of 9-12-00"/>
      <sheetName val="Assumptions"/>
      <sheetName val="Function Table"/>
    </sheetNames>
    <sheetDataSet>
      <sheetData sheetId="2">
        <row r="1">
          <cell r="B1">
            <v>75</v>
          </cell>
        </row>
      </sheetData>
      <sheetData sheetId="3">
        <row r="2">
          <cell r="A2" t="str">
            <v>3</v>
          </cell>
          <cell r="B2" t="str">
            <v>Manufacturing</v>
          </cell>
        </row>
        <row r="3">
          <cell r="A3" t="str">
            <v>4</v>
          </cell>
          <cell r="B3" t="str">
            <v>Manufacturing</v>
          </cell>
        </row>
        <row r="4">
          <cell r="A4" t="str">
            <v>5</v>
          </cell>
          <cell r="B4" t="str">
            <v>R&amp;D</v>
          </cell>
        </row>
        <row r="5">
          <cell r="A5" t="str">
            <v>6</v>
          </cell>
          <cell r="B5" t="str">
            <v>Sales&amp;Marketing</v>
          </cell>
        </row>
        <row r="6">
          <cell r="A6" t="str">
            <v>7</v>
          </cell>
          <cell r="B6" t="str">
            <v>Admin</v>
          </cell>
        </row>
        <row r="7">
          <cell r="A7" t="str">
            <v>8</v>
          </cell>
          <cell r="B7" t="str">
            <v>Support/Services</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mmary"/>
      <sheetName val="Options"/>
      <sheetName val="Assumptions"/>
      <sheetName val="ID"/>
    </sheetNames>
    <sheetDataSet>
      <sheetData sheetId="1">
        <row r="2">
          <cell r="B2" t="str">
            <v>Rusckowski, Steve</v>
          </cell>
          <cell r="C2">
            <v>35390</v>
          </cell>
          <cell r="D2" t="str">
            <v>NQ</v>
          </cell>
          <cell r="E2">
            <v>39041</v>
          </cell>
          <cell r="F2">
            <v>30.26</v>
          </cell>
          <cell r="H2">
            <v>867</v>
          </cell>
          <cell r="J2">
            <v>867</v>
          </cell>
          <cell r="K2">
            <v>0</v>
          </cell>
          <cell r="L2">
            <v>12779.579999999998</v>
          </cell>
          <cell r="M2">
            <v>12779.579999999998</v>
          </cell>
        </row>
        <row r="3">
          <cell r="B3" t="str">
            <v>Rusckowski, Steve</v>
          </cell>
          <cell r="C3">
            <v>35754</v>
          </cell>
          <cell r="D3" t="str">
            <v>NQ</v>
          </cell>
          <cell r="E3">
            <v>39405</v>
          </cell>
          <cell r="F3">
            <v>35.59</v>
          </cell>
          <cell r="H3">
            <v>3036</v>
          </cell>
          <cell r="J3">
            <v>3036</v>
          </cell>
          <cell r="K3">
            <v>0</v>
          </cell>
          <cell r="L3">
            <v>28568.75999999999</v>
          </cell>
          <cell r="M3">
            <v>28568.75999999999</v>
          </cell>
        </row>
        <row r="4">
          <cell r="B4" t="str">
            <v>Rusckowski, Steve</v>
          </cell>
          <cell r="C4">
            <v>36203</v>
          </cell>
          <cell r="D4" t="str">
            <v>NQ</v>
          </cell>
          <cell r="E4">
            <v>39855</v>
          </cell>
          <cell r="F4">
            <v>43.71</v>
          </cell>
          <cell r="H4">
            <v>7808</v>
          </cell>
          <cell r="I4">
            <v>1952</v>
          </cell>
          <cell r="J4">
            <v>5856</v>
          </cell>
          <cell r="K4">
            <v>2518.079999999998</v>
          </cell>
          <cell r="L4">
            <v>7554.239999999995</v>
          </cell>
          <cell r="M4">
            <v>10072.319999999992</v>
          </cell>
        </row>
        <row r="5">
          <cell r="B5" t="str">
            <v>Rusckowski, Steve</v>
          </cell>
          <cell r="C5">
            <v>36482</v>
          </cell>
          <cell r="D5" t="str">
            <v>NQ</v>
          </cell>
          <cell r="E5">
            <v>40134</v>
          </cell>
          <cell r="F5">
            <v>30</v>
          </cell>
          <cell r="H5">
            <v>3396</v>
          </cell>
          <cell r="J5">
            <v>3396</v>
          </cell>
          <cell r="K5">
            <v>0</v>
          </cell>
          <cell r="L5">
            <v>50940</v>
          </cell>
          <cell r="M5">
            <v>50940</v>
          </cell>
        </row>
        <row r="6">
          <cell r="B6" t="str">
            <v>Rusckowski, Steve</v>
          </cell>
          <cell r="C6">
            <v>36482</v>
          </cell>
          <cell r="D6" t="str">
            <v>NQ</v>
          </cell>
          <cell r="E6">
            <v>40134</v>
          </cell>
          <cell r="F6">
            <v>30</v>
          </cell>
          <cell r="H6">
            <v>16302</v>
          </cell>
          <cell r="J6">
            <v>16302</v>
          </cell>
          <cell r="K6">
            <v>0</v>
          </cell>
          <cell r="L6">
            <v>244530</v>
          </cell>
          <cell r="M6">
            <v>244530</v>
          </cell>
        </row>
        <row r="7">
          <cell r="B7" t="str">
            <v>Rusckowski, Steve</v>
          </cell>
          <cell r="C7">
            <v>36482</v>
          </cell>
          <cell r="D7" t="str">
            <v>NQ</v>
          </cell>
          <cell r="E7">
            <v>40134</v>
          </cell>
          <cell r="F7">
            <v>30</v>
          </cell>
          <cell r="G7">
            <v>2400000</v>
          </cell>
          <cell r="H7">
            <v>100000</v>
          </cell>
          <cell r="J7">
            <v>100000</v>
          </cell>
          <cell r="K7">
            <v>0</v>
          </cell>
          <cell r="L7">
            <v>1500000</v>
          </cell>
          <cell r="M7">
            <v>1500000</v>
          </cell>
        </row>
        <row r="8">
          <cell r="B8" t="str">
            <v>Rusckowski, Steve Total</v>
          </cell>
          <cell r="G8">
            <v>2400000</v>
          </cell>
          <cell r="H8">
            <v>131409</v>
          </cell>
          <cell r="I8">
            <v>1952</v>
          </cell>
          <cell r="J8">
            <v>129457</v>
          </cell>
          <cell r="K8">
            <v>2518.079999999998</v>
          </cell>
          <cell r="L8">
            <v>1844372.58</v>
          </cell>
          <cell r="M8">
            <v>1846890.66</v>
          </cell>
        </row>
        <row r="9">
          <cell r="B9" t="str">
            <v>DiSanzo-Eldracher, Deborah</v>
          </cell>
          <cell r="C9">
            <v>36203</v>
          </cell>
          <cell r="D9" t="str">
            <v>NQ</v>
          </cell>
          <cell r="E9">
            <v>39855</v>
          </cell>
          <cell r="F9">
            <v>32.78</v>
          </cell>
          <cell r="H9">
            <v>3470</v>
          </cell>
          <cell r="J9">
            <v>3470</v>
          </cell>
          <cell r="K9">
            <v>0</v>
          </cell>
          <cell r="L9">
            <v>42403.399999999994</v>
          </cell>
          <cell r="M9">
            <v>42403.399999999994</v>
          </cell>
        </row>
        <row r="10">
          <cell r="B10" t="str">
            <v>DiSanzo-Eldracher, Deborah</v>
          </cell>
          <cell r="C10">
            <v>36482</v>
          </cell>
          <cell r="D10" t="str">
            <v>NQ</v>
          </cell>
          <cell r="E10">
            <v>40134</v>
          </cell>
          <cell r="F10">
            <v>30</v>
          </cell>
          <cell r="G10">
            <v>117600</v>
          </cell>
          <cell r="H10">
            <v>4900</v>
          </cell>
          <cell r="J10">
            <v>4900</v>
          </cell>
          <cell r="K10">
            <v>0</v>
          </cell>
          <cell r="L10">
            <v>73500</v>
          </cell>
          <cell r="M10">
            <v>73500</v>
          </cell>
        </row>
        <row r="11">
          <cell r="B11" t="str">
            <v>DiSanzo-Eldracher, Deborah</v>
          </cell>
          <cell r="C11">
            <v>36663</v>
          </cell>
          <cell r="D11" t="str">
            <v>NQ</v>
          </cell>
          <cell r="E11">
            <v>40314</v>
          </cell>
          <cell r="F11">
            <v>80.28</v>
          </cell>
          <cell r="H11">
            <v>100</v>
          </cell>
          <cell r="J11">
            <v>100</v>
          </cell>
          <cell r="K11">
            <v>0</v>
          </cell>
          <cell r="L11">
            <v>0</v>
          </cell>
          <cell r="M11">
            <v>0</v>
          </cell>
        </row>
        <row r="12">
          <cell r="B12" t="str">
            <v>DiSanzo-Eldracher, Deborah Total</v>
          </cell>
          <cell r="G12">
            <v>117600</v>
          </cell>
          <cell r="H12">
            <v>8470</v>
          </cell>
          <cell r="I12">
            <v>0</v>
          </cell>
          <cell r="J12">
            <v>8470</v>
          </cell>
          <cell r="K12">
            <v>0</v>
          </cell>
          <cell r="L12">
            <v>115903.4</v>
          </cell>
          <cell r="M12">
            <v>115903.4</v>
          </cell>
        </row>
        <row r="13">
          <cell r="B13" t="str">
            <v>Ecock, Anthony</v>
          </cell>
          <cell r="C13">
            <v>36360</v>
          </cell>
          <cell r="D13" t="str">
            <v>NQ</v>
          </cell>
          <cell r="E13">
            <v>40012</v>
          </cell>
          <cell r="F13">
            <v>50.5</v>
          </cell>
          <cell r="H13">
            <v>17351</v>
          </cell>
          <cell r="J13">
            <v>17351</v>
          </cell>
          <cell r="K13">
            <v>0</v>
          </cell>
          <cell r="L13">
            <v>0</v>
          </cell>
          <cell r="M13">
            <v>0</v>
          </cell>
        </row>
        <row r="14">
          <cell r="B14" t="str">
            <v>Ecock, Anthony</v>
          </cell>
          <cell r="C14">
            <v>36360</v>
          </cell>
          <cell r="D14" t="str">
            <v>NQ</v>
          </cell>
          <cell r="E14">
            <v>40012</v>
          </cell>
          <cell r="F14">
            <v>67.34</v>
          </cell>
          <cell r="H14">
            <v>34702</v>
          </cell>
          <cell r="I14">
            <v>8675</v>
          </cell>
          <cell r="J14">
            <v>26027</v>
          </cell>
          <cell r="K14">
            <v>0</v>
          </cell>
          <cell r="L14">
            <v>0</v>
          </cell>
          <cell r="M14">
            <v>0</v>
          </cell>
        </row>
        <row r="15">
          <cell r="B15" t="str">
            <v>Ecock, Anthony</v>
          </cell>
          <cell r="C15">
            <v>36482</v>
          </cell>
          <cell r="D15" t="str">
            <v>NQ</v>
          </cell>
          <cell r="E15">
            <v>40134</v>
          </cell>
          <cell r="F15">
            <v>30</v>
          </cell>
          <cell r="G15">
            <v>1200000</v>
          </cell>
          <cell r="H15">
            <v>50000</v>
          </cell>
          <cell r="J15">
            <v>50000</v>
          </cell>
          <cell r="K15">
            <v>0</v>
          </cell>
          <cell r="L15">
            <v>750000</v>
          </cell>
          <cell r="M15">
            <v>750000</v>
          </cell>
        </row>
        <row r="16">
          <cell r="B16" t="str">
            <v>Ecock, Anthony</v>
          </cell>
          <cell r="C16">
            <v>36663</v>
          </cell>
          <cell r="D16" t="str">
            <v>NQ</v>
          </cell>
          <cell r="E16">
            <v>40314</v>
          </cell>
          <cell r="F16">
            <v>80.28</v>
          </cell>
          <cell r="H16">
            <v>100</v>
          </cell>
          <cell r="J16">
            <v>100</v>
          </cell>
          <cell r="K16">
            <v>0</v>
          </cell>
          <cell r="L16">
            <v>0</v>
          </cell>
          <cell r="M16">
            <v>0</v>
          </cell>
        </row>
        <row r="17">
          <cell r="B17" t="str">
            <v>Ecock, Anthony Total</v>
          </cell>
          <cell r="G17">
            <v>1200000</v>
          </cell>
          <cell r="H17">
            <v>102153</v>
          </cell>
          <cell r="I17">
            <v>8675</v>
          </cell>
          <cell r="J17">
            <v>93478</v>
          </cell>
          <cell r="K17">
            <v>0</v>
          </cell>
          <cell r="L17">
            <v>750000</v>
          </cell>
          <cell r="M17">
            <v>750000</v>
          </cell>
        </row>
        <row r="18">
          <cell r="B18" t="str">
            <v>Hamilton, John</v>
          </cell>
          <cell r="C18">
            <v>36203</v>
          </cell>
          <cell r="D18" t="str">
            <v>NQ</v>
          </cell>
          <cell r="E18">
            <v>39855</v>
          </cell>
          <cell r="F18">
            <v>32.78</v>
          </cell>
          <cell r="H18">
            <v>4337</v>
          </cell>
          <cell r="J18">
            <v>4337</v>
          </cell>
          <cell r="K18">
            <v>0</v>
          </cell>
          <cell r="L18">
            <v>52998.13999999999</v>
          </cell>
          <cell r="M18">
            <v>52998.13999999999</v>
          </cell>
        </row>
        <row r="19">
          <cell r="B19" t="str">
            <v>Hamilton, John</v>
          </cell>
          <cell r="C19">
            <v>36482</v>
          </cell>
          <cell r="D19" t="str">
            <v>NQ</v>
          </cell>
          <cell r="E19">
            <v>40134</v>
          </cell>
          <cell r="F19">
            <v>30</v>
          </cell>
          <cell r="G19">
            <v>177600</v>
          </cell>
          <cell r="H19">
            <v>7400</v>
          </cell>
          <cell r="J19">
            <v>7400</v>
          </cell>
          <cell r="K19">
            <v>0</v>
          </cell>
          <cell r="L19">
            <v>111000</v>
          </cell>
          <cell r="M19">
            <v>111000</v>
          </cell>
        </row>
        <row r="20">
          <cell r="B20" t="str">
            <v>Hamilton, John</v>
          </cell>
          <cell r="C20">
            <v>36663</v>
          </cell>
          <cell r="D20" t="str">
            <v>NQ</v>
          </cell>
          <cell r="E20">
            <v>40314</v>
          </cell>
          <cell r="F20">
            <v>80.28</v>
          </cell>
          <cell r="H20">
            <v>100</v>
          </cell>
          <cell r="J20">
            <v>100</v>
          </cell>
          <cell r="K20">
            <v>0</v>
          </cell>
          <cell r="L20">
            <v>0</v>
          </cell>
          <cell r="M20">
            <v>0</v>
          </cell>
        </row>
        <row r="21">
          <cell r="B21" t="str">
            <v>Hamilton, John Total</v>
          </cell>
          <cell r="G21">
            <v>177600</v>
          </cell>
          <cell r="H21">
            <v>11837</v>
          </cell>
          <cell r="I21">
            <v>0</v>
          </cell>
          <cell r="J21">
            <v>11837</v>
          </cell>
          <cell r="K21">
            <v>0</v>
          </cell>
          <cell r="L21">
            <v>163998.13999999998</v>
          </cell>
          <cell r="M21">
            <v>163998.13999999998</v>
          </cell>
        </row>
        <row r="22">
          <cell r="B22" t="str">
            <v>Hohmann, Hans-guenter</v>
          </cell>
          <cell r="C22">
            <v>33193</v>
          </cell>
          <cell r="D22" t="str">
            <v>NQ</v>
          </cell>
          <cell r="E22">
            <v>36845</v>
          </cell>
          <cell r="F22">
            <v>3.93</v>
          </cell>
          <cell r="H22">
            <v>11104</v>
          </cell>
          <cell r="I22">
            <v>11104</v>
          </cell>
          <cell r="J22">
            <v>0</v>
          </cell>
          <cell r="K22">
            <v>456041.28</v>
          </cell>
          <cell r="L22">
            <v>0</v>
          </cell>
          <cell r="M22">
            <v>456041.28</v>
          </cell>
        </row>
        <row r="23">
          <cell r="B23" t="str">
            <v>Hohmann, Hans-guenter</v>
          </cell>
          <cell r="C23">
            <v>33563</v>
          </cell>
          <cell r="D23" t="str">
            <v>NQ</v>
          </cell>
          <cell r="E23">
            <v>37215</v>
          </cell>
          <cell r="F23">
            <v>5.23</v>
          </cell>
          <cell r="H23">
            <v>15269</v>
          </cell>
          <cell r="I23">
            <v>15269</v>
          </cell>
          <cell r="J23">
            <v>0</v>
          </cell>
          <cell r="K23">
            <v>607248.1299999999</v>
          </cell>
          <cell r="L23">
            <v>0</v>
          </cell>
          <cell r="M23">
            <v>607248.1299999999</v>
          </cell>
        </row>
        <row r="24">
          <cell r="B24" t="str">
            <v>Hohmann, Hans-guenter</v>
          </cell>
          <cell r="C24">
            <v>33927</v>
          </cell>
          <cell r="D24" t="str">
            <v>NQ</v>
          </cell>
          <cell r="E24">
            <v>37578</v>
          </cell>
          <cell r="F24">
            <v>6.35</v>
          </cell>
          <cell r="H24">
            <v>13880</v>
          </cell>
          <cell r="I24">
            <v>13880</v>
          </cell>
          <cell r="J24">
            <v>0</v>
          </cell>
          <cell r="K24">
            <v>536462</v>
          </cell>
          <cell r="L24">
            <v>0</v>
          </cell>
          <cell r="M24">
            <v>536462</v>
          </cell>
        </row>
        <row r="25">
          <cell r="B25" t="str">
            <v>Hohmann, Hans-guenter</v>
          </cell>
          <cell r="C25">
            <v>34291</v>
          </cell>
          <cell r="D25" t="str">
            <v>NQ</v>
          </cell>
          <cell r="E25">
            <v>37942</v>
          </cell>
          <cell r="F25">
            <v>10.62</v>
          </cell>
          <cell r="H25">
            <v>5552</v>
          </cell>
          <cell r="I25">
            <v>5552</v>
          </cell>
          <cell r="J25">
            <v>0</v>
          </cell>
          <cell r="K25">
            <v>190877.76</v>
          </cell>
          <cell r="L25">
            <v>0</v>
          </cell>
          <cell r="M25">
            <v>190877.76</v>
          </cell>
        </row>
        <row r="26">
          <cell r="B26" t="str">
            <v>Hohmann, Hans-guenter</v>
          </cell>
          <cell r="C26">
            <v>34655</v>
          </cell>
          <cell r="D26" t="str">
            <v>NQ</v>
          </cell>
          <cell r="E26">
            <v>38307</v>
          </cell>
          <cell r="F26">
            <v>14.54</v>
          </cell>
          <cell r="H26">
            <v>8744</v>
          </cell>
          <cell r="I26">
            <v>8744</v>
          </cell>
          <cell r="J26">
            <v>0</v>
          </cell>
          <cell r="K26">
            <v>266342.24</v>
          </cell>
          <cell r="L26">
            <v>0</v>
          </cell>
          <cell r="M26">
            <v>266342.24</v>
          </cell>
        </row>
        <row r="27">
          <cell r="B27" t="str">
            <v>Hohmann, Hans-guenter</v>
          </cell>
          <cell r="C27">
            <v>35020</v>
          </cell>
          <cell r="D27" t="str">
            <v>NQ</v>
          </cell>
          <cell r="E27">
            <v>38672</v>
          </cell>
          <cell r="F27">
            <v>25.92</v>
          </cell>
          <cell r="H27">
            <v>9022</v>
          </cell>
          <cell r="I27">
            <v>9022</v>
          </cell>
          <cell r="J27">
            <v>0</v>
          </cell>
          <cell r="K27">
            <v>172139.75999999998</v>
          </cell>
          <cell r="L27">
            <v>0</v>
          </cell>
          <cell r="M27">
            <v>172139.75999999998</v>
          </cell>
        </row>
        <row r="28">
          <cell r="B28" t="str">
            <v>Hohmann, Hans-guenter</v>
          </cell>
          <cell r="C28">
            <v>35390</v>
          </cell>
          <cell r="D28" t="str">
            <v>NQ</v>
          </cell>
          <cell r="E28">
            <v>39041</v>
          </cell>
          <cell r="F28">
            <v>30.26</v>
          </cell>
          <cell r="H28">
            <v>4337</v>
          </cell>
          <cell r="I28">
            <v>3253</v>
          </cell>
          <cell r="J28">
            <v>1084</v>
          </cell>
          <cell r="K28">
            <v>47949.219999999994</v>
          </cell>
          <cell r="L28">
            <v>15978.159999999998</v>
          </cell>
          <cell r="M28">
            <v>63927.37999999999</v>
          </cell>
        </row>
        <row r="29">
          <cell r="B29" t="str">
            <v>Hohmann, Hans-guenter</v>
          </cell>
          <cell r="C29">
            <v>35754</v>
          </cell>
          <cell r="D29" t="str">
            <v>NQ</v>
          </cell>
          <cell r="E29">
            <v>39405</v>
          </cell>
          <cell r="F29">
            <v>35.59</v>
          </cell>
          <cell r="H29">
            <v>7808</v>
          </cell>
          <cell r="I29">
            <v>3904</v>
          </cell>
          <cell r="J29">
            <v>3904</v>
          </cell>
          <cell r="K29">
            <v>36736.639999999985</v>
          </cell>
          <cell r="L29">
            <v>36736.639999999985</v>
          </cell>
          <cell r="M29">
            <v>73473.27999999997</v>
          </cell>
        </row>
        <row r="30">
          <cell r="B30" t="str">
            <v>Hohmann, Hans-guenter</v>
          </cell>
          <cell r="C30">
            <v>36482</v>
          </cell>
          <cell r="D30" t="str">
            <v>NQ</v>
          </cell>
          <cell r="E30">
            <v>40134</v>
          </cell>
          <cell r="F30">
            <v>30</v>
          </cell>
          <cell r="G30">
            <v>163008</v>
          </cell>
          <cell r="H30">
            <v>6792</v>
          </cell>
          <cell r="J30">
            <v>6792</v>
          </cell>
          <cell r="K30">
            <v>0</v>
          </cell>
          <cell r="L30">
            <v>101880</v>
          </cell>
          <cell r="M30">
            <v>101880</v>
          </cell>
        </row>
        <row r="31">
          <cell r="B31" t="str">
            <v>Hohmann, Hans-guenter</v>
          </cell>
          <cell r="C31">
            <v>36560</v>
          </cell>
          <cell r="D31" t="str">
            <v>NQ</v>
          </cell>
          <cell r="E31">
            <v>40212</v>
          </cell>
          <cell r="F31">
            <v>76.38</v>
          </cell>
          <cell r="G31">
            <v>611040</v>
          </cell>
          <cell r="H31">
            <v>10000</v>
          </cell>
          <cell r="J31">
            <v>10000</v>
          </cell>
          <cell r="K31">
            <v>0</v>
          </cell>
          <cell r="L31">
            <v>0</v>
          </cell>
          <cell r="M31">
            <v>0</v>
          </cell>
        </row>
        <row r="32">
          <cell r="B32" t="str">
            <v>Hohmann, Hans-guenter</v>
          </cell>
          <cell r="C32">
            <v>36663</v>
          </cell>
          <cell r="D32" t="str">
            <v>NQ</v>
          </cell>
          <cell r="E32">
            <v>40314</v>
          </cell>
          <cell r="F32">
            <v>80.28</v>
          </cell>
          <cell r="H32">
            <v>100</v>
          </cell>
          <cell r="J32">
            <v>100</v>
          </cell>
          <cell r="K32">
            <v>0</v>
          </cell>
          <cell r="L32">
            <v>0</v>
          </cell>
          <cell r="M32">
            <v>0</v>
          </cell>
        </row>
        <row r="33">
          <cell r="B33" t="str">
            <v>Hohmann, Hans-guenter Total</v>
          </cell>
          <cell r="G33">
            <v>774048</v>
          </cell>
          <cell r="H33">
            <v>92608</v>
          </cell>
          <cell r="I33">
            <v>70728</v>
          </cell>
          <cell r="J33">
            <v>21880</v>
          </cell>
          <cell r="K33">
            <v>2313797.0300000003</v>
          </cell>
          <cell r="L33">
            <v>154594.8</v>
          </cell>
          <cell r="M33">
            <v>2468391.8299999996</v>
          </cell>
        </row>
        <row r="34">
          <cell r="B34" t="str">
            <v>Hutchinson, Gary</v>
          </cell>
          <cell r="C34">
            <v>36749</v>
          </cell>
          <cell r="D34" t="str">
            <v>NQ</v>
          </cell>
          <cell r="E34">
            <v>40400</v>
          </cell>
          <cell r="F34">
            <v>39.88</v>
          </cell>
          <cell r="G34">
            <v>382848.00000000006</v>
          </cell>
          <cell r="H34">
            <v>12000</v>
          </cell>
          <cell r="J34">
            <v>12000</v>
          </cell>
          <cell r="K34">
            <v>0</v>
          </cell>
          <cell r="L34">
            <v>61439.99999999997</v>
          </cell>
          <cell r="M34">
            <v>61439.99999999997</v>
          </cell>
        </row>
        <row r="35">
          <cell r="B35" t="str">
            <v>Hutchinson, Gary Total</v>
          </cell>
          <cell r="G35">
            <v>382848.00000000006</v>
          </cell>
          <cell r="H35">
            <v>12000</v>
          </cell>
          <cell r="I35">
            <v>0</v>
          </cell>
          <cell r="J35">
            <v>12000</v>
          </cell>
          <cell r="K35">
            <v>0</v>
          </cell>
          <cell r="L35">
            <v>61439.99999999997</v>
          </cell>
          <cell r="M35">
            <v>61439.99999999997</v>
          </cell>
        </row>
        <row r="36">
          <cell r="B36" t="str">
            <v>Petras, Greg</v>
          </cell>
          <cell r="C36">
            <v>35390</v>
          </cell>
          <cell r="D36" t="str">
            <v>NQ</v>
          </cell>
          <cell r="E36">
            <v>39041</v>
          </cell>
          <cell r="F36">
            <v>30.26</v>
          </cell>
          <cell r="H36">
            <v>607</v>
          </cell>
          <cell r="J36">
            <v>607</v>
          </cell>
          <cell r="K36">
            <v>0</v>
          </cell>
          <cell r="L36">
            <v>8947.179999999998</v>
          </cell>
          <cell r="M36">
            <v>8947.179999999998</v>
          </cell>
        </row>
        <row r="37">
          <cell r="B37" t="str">
            <v>Petras, Greg</v>
          </cell>
          <cell r="C37">
            <v>35754</v>
          </cell>
          <cell r="D37" t="str">
            <v>NQ</v>
          </cell>
          <cell r="E37">
            <v>39405</v>
          </cell>
          <cell r="F37">
            <v>35.59</v>
          </cell>
          <cell r="H37">
            <v>2602</v>
          </cell>
          <cell r="J37">
            <v>2602</v>
          </cell>
          <cell r="K37">
            <v>0</v>
          </cell>
          <cell r="L37">
            <v>24484.819999999992</v>
          </cell>
          <cell r="M37">
            <v>24484.819999999992</v>
          </cell>
        </row>
        <row r="38">
          <cell r="B38" t="str">
            <v>Petras, Greg</v>
          </cell>
          <cell r="C38">
            <v>36202</v>
          </cell>
          <cell r="D38" t="str">
            <v>NQ</v>
          </cell>
          <cell r="E38">
            <v>39854</v>
          </cell>
          <cell r="F38">
            <v>43.71</v>
          </cell>
          <cell r="H38">
            <v>8675</v>
          </cell>
          <cell r="I38">
            <v>2168</v>
          </cell>
          <cell r="J38">
            <v>6507</v>
          </cell>
          <cell r="K38">
            <v>2796.719999999998</v>
          </cell>
          <cell r="L38">
            <v>8394.029999999995</v>
          </cell>
          <cell r="M38">
            <v>11190.749999999993</v>
          </cell>
        </row>
        <row r="39">
          <cell r="B39" t="str">
            <v>Petras, Greg</v>
          </cell>
          <cell r="C39">
            <v>36482</v>
          </cell>
          <cell r="D39" t="str">
            <v>NQ</v>
          </cell>
          <cell r="E39">
            <v>40134</v>
          </cell>
          <cell r="F39">
            <v>30</v>
          </cell>
          <cell r="G39">
            <v>600000</v>
          </cell>
          <cell r="H39">
            <v>25000</v>
          </cell>
          <cell r="J39">
            <v>25000</v>
          </cell>
          <cell r="K39">
            <v>0</v>
          </cell>
          <cell r="L39">
            <v>375000</v>
          </cell>
          <cell r="M39">
            <v>375000</v>
          </cell>
        </row>
        <row r="40">
          <cell r="B40" t="str">
            <v>Petras, Greg</v>
          </cell>
          <cell r="C40">
            <v>36663</v>
          </cell>
          <cell r="D40" t="str">
            <v>NQ</v>
          </cell>
          <cell r="E40">
            <v>40314</v>
          </cell>
          <cell r="F40">
            <v>80.28</v>
          </cell>
          <cell r="H40">
            <v>100</v>
          </cell>
          <cell r="J40">
            <v>100</v>
          </cell>
          <cell r="K40">
            <v>0</v>
          </cell>
          <cell r="L40">
            <v>0</v>
          </cell>
          <cell r="M40">
            <v>0</v>
          </cell>
        </row>
        <row r="41">
          <cell r="B41" t="str">
            <v>Petras, Greg</v>
          </cell>
          <cell r="C41">
            <v>36679</v>
          </cell>
          <cell r="D41" t="str">
            <v>NQ</v>
          </cell>
          <cell r="E41">
            <v>40330</v>
          </cell>
          <cell r="F41">
            <v>35.59</v>
          </cell>
          <cell r="H41">
            <v>1737</v>
          </cell>
          <cell r="J41">
            <v>1737</v>
          </cell>
          <cell r="K41">
            <v>0</v>
          </cell>
          <cell r="L41">
            <v>16345.169999999995</v>
          </cell>
          <cell r="M41">
            <v>16345.169999999995</v>
          </cell>
        </row>
        <row r="42">
          <cell r="B42" t="str">
            <v>Petras, Greg</v>
          </cell>
          <cell r="C42">
            <v>36679</v>
          </cell>
          <cell r="D42" t="str">
            <v>NQ</v>
          </cell>
          <cell r="E42">
            <v>40330</v>
          </cell>
          <cell r="F42">
            <v>43.71</v>
          </cell>
          <cell r="H42">
            <v>1737</v>
          </cell>
          <cell r="J42">
            <v>1737</v>
          </cell>
          <cell r="K42">
            <v>0</v>
          </cell>
          <cell r="L42">
            <v>2240.7299999999987</v>
          </cell>
          <cell r="M42">
            <v>2240.7299999999987</v>
          </cell>
        </row>
        <row r="43">
          <cell r="B43" t="str">
            <v>Petras, Greg Total</v>
          </cell>
          <cell r="G43">
            <v>600000</v>
          </cell>
          <cell r="H43">
            <v>40458</v>
          </cell>
          <cell r="I43">
            <v>2168</v>
          </cell>
          <cell r="J43">
            <v>38290</v>
          </cell>
          <cell r="K43">
            <v>2796.719999999998</v>
          </cell>
          <cell r="L43">
            <v>435411.92999999993</v>
          </cell>
          <cell r="M43">
            <v>438208.64999999997</v>
          </cell>
        </row>
        <row r="44">
          <cell r="B44" t="str">
            <v>Purcell, Robin</v>
          </cell>
          <cell r="C44">
            <v>35390</v>
          </cell>
          <cell r="D44" t="str">
            <v>NQ</v>
          </cell>
          <cell r="E44">
            <v>39041</v>
          </cell>
          <cell r="F44">
            <v>22.7</v>
          </cell>
          <cell r="H44">
            <v>1171</v>
          </cell>
          <cell r="I44">
            <v>1171</v>
          </cell>
          <cell r="J44">
            <v>0</v>
          </cell>
          <cell r="K44">
            <v>26113.3</v>
          </cell>
          <cell r="L44">
            <v>0</v>
          </cell>
          <cell r="M44">
            <v>26113.3</v>
          </cell>
        </row>
        <row r="45">
          <cell r="B45" t="str">
            <v>Purcell, Robin</v>
          </cell>
          <cell r="C45">
            <v>35754</v>
          </cell>
          <cell r="D45" t="str">
            <v>NQ</v>
          </cell>
          <cell r="E45">
            <v>39405</v>
          </cell>
          <cell r="F45">
            <v>26.69</v>
          </cell>
          <cell r="H45">
            <v>1735</v>
          </cell>
          <cell r="J45">
            <v>1735</v>
          </cell>
          <cell r="K45">
            <v>0</v>
          </cell>
          <cell r="L45">
            <v>31767.85</v>
          </cell>
          <cell r="M45">
            <v>31767.85</v>
          </cell>
        </row>
        <row r="46">
          <cell r="B46" t="str">
            <v>Purcell, Robin</v>
          </cell>
          <cell r="C46">
            <v>36203</v>
          </cell>
          <cell r="D46" t="str">
            <v>NQ</v>
          </cell>
          <cell r="E46">
            <v>39855</v>
          </cell>
          <cell r="F46">
            <v>32.78</v>
          </cell>
          <cell r="H46">
            <v>2602</v>
          </cell>
          <cell r="J46">
            <v>2602</v>
          </cell>
          <cell r="K46">
            <v>0</v>
          </cell>
          <cell r="L46">
            <v>31796.44</v>
          </cell>
          <cell r="M46">
            <v>31796.44</v>
          </cell>
        </row>
        <row r="47">
          <cell r="B47" t="str">
            <v>Purcell, Robin</v>
          </cell>
          <cell r="C47">
            <v>36482</v>
          </cell>
          <cell r="D47" t="str">
            <v>NQ</v>
          </cell>
          <cell r="E47">
            <v>40134</v>
          </cell>
          <cell r="F47">
            <v>30</v>
          </cell>
          <cell r="G47">
            <v>117600</v>
          </cell>
          <cell r="H47">
            <v>4900</v>
          </cell>
          <cell r="J47">
            <v>4900</v>
          </cell>
          <cell r="K47">
            <v>0</v>
          </cell>
          <cell r="L47">
            <v>73500</v>
          </cell>
          <cell r="M47">
            <v>73500</v>
          </cell>
        </row>
        <row r="48">
          <cell r="B48" t="str">
            <v>Purcell, Robin</v>
          </cell>
          <cell r="C48">
            <v>36663</v>
          </cell>
          <cell r="D48" t="str">
            <v>NQ</v>
          </cell>
          <cell r="E48">
            <v>40314</v>
          </cell>
          <cell r="F48">
            <v>80.28</v>
          </cell>
          <cell r="H48">
            <v>100</v>
          </cell>
          <cell r="J48">
            <v>100</v>
          </cell>
          <cell r="K48">
            <v>0</v>
          </cell>
          <cell r="L48">
            <v>0</v>
          </cell>
          <cell r="M48">
            <v>0</v>
          </cell>
        </row>
        <row r="49">
          <cell r="B49" t="str">
            <v>Purcell, Robin</v>
          </cell>
          <cell r="C49">
            <v>38673</v>
          </cell>
          <cell r="D49" t="str">
            <v>NQ</v>
          </cell>
          <cell r="E49">
            <v>42324</v>
          </cell>
          <cell r="F49">
            <v>19.44</v>
          </cell>
          <cell r="H49">
            <v>1388</v>
          </cell>
          <cell r="J49">
            <v>1388</v>
          </cell>
          <cell r="K49">
            <v>0</v>
          </cell>
          <cell r="L49">
            <v>35477.28</v>
          </cell>
          <cell r="M49">
            <v>35477.28</v>
          </cell>
        </row>
        <row r="50">
          <cell r="B50" t="str">
            <v>Purcell, Robin Total</v>
          </cell>
          <cell r="G50">
            <v>117600</v>
          </cell>
          <cell r="H50">
            <v>11896</v>
          </cell>
          <cell r="I50">
            <v>1171</v>
          </cell>
          <cell r="J50">
            <v>10725</v>
          </cell>
          <cell r="K50">
            <v>26113.3</v>
          </cell>
          <cell r="L50">
            <v>172541.56999999998</v>
          </cell>
          <cell r="M50">
            <v>198654.87</v>
          </cell>
        </row>
        <row r="51">
          <cell r="B51" t="str">
            <v>Putnam, Bill</v>
          </cell>
          <cell r="C51">
            <v>35390</v>
          </cell>
          <cell r="D51" t="str">
            <v>NQ</v>
          </cell>
          <cell r="E51">
            <v>39041</v>
          </cell>
          <cell r="F51">
            <v>30.26</v>
          </cell>
          <cell r="H51">
            <v>196</v>
          </cell>
          <cell r="J51">
            <v>196</v>
          </cell>
          <cell r="K51">
            <v>0</v>
          </cell>
          <cell r="L51">
            <v>2889.0399999999995</v>
          </cell>
          <cell r="M51">
            <v>2889.0399999999995</v>
          </cell>
        </row>
        <row r="52">
          <cell r="B52" t="str">
            <v>Putnam, Bill</v>
          </cell>
          <cell r="C52">
            <v>35754</v>
          </cell>
          <cell r="D52" t="str">
            <v>NQ</v>
          </cell>
          <cell r="E52">
            <v>39405</v>
          </cell>
          <cell r="F52">
            <v>35.59</v>
          </cell>
          <cell r="H52">
            <v>499</v>
          </cell>
          <cell r="J52">
            <v>499</v>
          </cell>
          <cell r="K52">
            <v>0</v>
          </cell>
          <cell r="L52">
            <v>4695.589999999998</v>
          </cell>
          <cell r="M52">
            <v>4695.589999999998</v>
          </cell>
        </row>
        <row r="53">
          <cell r="B53" t="str">
            <v>Putnam, Bill</v>
          </cell>
          <cell r="C53">
            <v>36203</v>
          </cell>
          <cell r="D53" t="str">
            <v>NQ</v>
          </cell>
          <cell r="E53">
            <v>39855</v>
          </cell>
          <cell r="F53">
            <v>43.71</v>
          </cell>
          <cell r="H53">
            <v>1041</v>
          </cell>
          <cell r="J53">
            <v>1041</v>
          </cell>
          <cell r="K53">
            <v>0</v>
          </cell>
          <cell r="L53">
            <v>1342.8899999999992</v>
          </cell>
          <cell r="M53">
            <v>1342.8899999999992</v>
          </cell>
        </row>
        <row r="54">
          <cell r="B54" t="str">
            <v>Putnam, Bill</v>
          </cell>
          <cell r="C54">
            <v>36560</v>
          </cell>
          <cell r="D54" t="str">
            <v>NQ</v>
          </cell>
          <cell r="E54">
            <v>40212</v>
          </cell>
          <cell r="F54">
            <v>76.38</v>
          </cell>
          <cell r="G54">
            <v>152760</v>
          </cell>
          <cell r="H54">
            <v>2500</v>
          </cell>
          <cell r="J54">
            <v>2500</v>
          </cell>
          <cell r="K54">
            <v>0</v>
          </cell>
          <cell r="L54">
            <v>0</v>
          </cell>
          <cell r="M54">
            <v>0</v>
          </cell>
        </row>
        <row r="55">
          <cell r="B55" t="str">
            <v>Putnam, Bill</v>
          </cell>
          <cell r="C55">
            <v>36663</v>
          </cell>
          <cell r="D55" t="str">
            <v>NQ</v>
          </cell>
          <cell r="E55">
            <v>40314</v>
          </cell>
          <cell r="F55">
            <v>80.28</v>
          </cell>
          <cell r="H55">
            <v>100</v>
          </cell>
          <cell r="J55">
            <v>100</v>
          </cell>
          <cell r="K55">
            <v>0</v>
          </cell>
          <cell r="L55">
            <v>0</v>
          </cell>
          <cell r="M55">
            <v>0</v>
          </cell>
        </row>
        <row r="56">
          <cell r="B56" t="str">
            <v>Putnam, Bill</v>
          </cell>
          <cell r="C56">
            <v>36749</v>
          </cell>
          <cell r="D56" t="str">
            <v>NQ</v>
          </cell>
          <cell r="E56">
            <v>40400</v>
          </cell>
          <cell r="F56">
            <v>39.88</v>
          </cell>
          <cell r="H56">
            <v>5000</v>
          </cell>
          <cell r="J56">
            <v>5000</v>
          </cell>
          <cell r="K56">
            <v>0</v>
          </cell>
          <cell r="L56">
            <v>25599.999999999985</v>
          </cell>
          <cell r="M56">
            <v>25599.999999999985</v>
          </cell>
        </row>
        <row r="57">
          <cell r="B57" t="str">
            <v>Putnam, Bill Total</v>
          </cell>
          <cell r="G57">
            <v>152760</v>
          </cell>
          <cell r="H57">
            <v>4336</v>
          </cell>
          <cell r="I57">
            <v>0</v>
          </cell>
          <cell r="J57">
            <v>4336</v>
          </cell>
          <cell r="K57">
            <v>0</v>
          </cell>
          <cell r="L57">
            <v>8927.519999999997</v>
          </cell>
          <cell r="M57">
            <v>8927.519999999997</v>
          </cell>
        </row>
        <row r="58">
          <cell r="B58" t="str">
            <v>Renaud, Maura</v>
          </cell>
          <cell r="C58">
            <v>36560</v>
          </cell>
          <cell r="D58" t="str">
            <v>NQ</v>
          </cell>
          <cell r="E58">
            <v>40212</v>
          </cell>
          <cell r="F58">
            <v>76.38</v>
          </cell>
          <cell r="H58">
            <v>250</v>
          </cell>
          <cell r="J58">
            <v>250</v>
          </cell>
          <cell r="K58">
            <v>0</v>
          </cell>
          <cell r="L58">
            <v>0</v>
          </cell>
          <cell r="M58">
            <v>0</v>
          </cell>
        </row>
        <row r="59">
          <cell r="B59" t="str">
            <v>Renaud, Maura</v>
          </cell>
          <cell r="C59">
            <v>36663</v>
          </cell>
          <cell r="D59" t="str">
            <v>NQ</v>
          </cell>
          <cell r="E59">
            <v>40314</v>
          </cell>
          <cell r="F59">
            <v>80.28</v>
          </cell>
          <cell r="H59">
            <v>100</v>
          </cell>
          <cell r="J59">
            <v>100</v>
          </cell>
          <cell r="K59">
            <v>0</v>
          </cell>
          <cell r="L59">
            <v>0</v>
          </cell>
          <cell r="M59">
            <v>0</v>
          </cell>
        </row>
        <row r="60">
          <cell r="B60" t="str">
            <v>Renaud, Maura Total</v>
          </cell>
          <cell r="G60">
            <v>0</v>
          </cell>
          <cell r="H60">
            <v>350</v>
          </cell>
          <cell r="I60">
            <v>0</v>
          </cell>
          <cell r="J60">
            <v>350</v>
          </cell>
          <cell r="K60">
            <v>0</v>
          </cell>
          <cell r="L60">
            <v>0</v>
          </cell>
          <cell r="M60">
            <v>0</v>
          </cell>
        </row>
        <row r="61">
          <cell r="B61" t="str">
            <v>Rubenstein, Brad L</v>
          </cell>
          <cell r="C61">
            <v>36203</v>
          </cell>
          <cell r="D61" t="str">
            <v>NQ</v>
          </cell>
          <cell r="E61">
            <v>39855</v>
          </cell>
          <cell r="F61">
            <v>43.71</v>
          </cell>
          <cell r="H61">
            <v>3904</v>
          </cell>
          <cell r="J61">
            <v>3904</v>
          </cell>
          <cell r="K61">
            <v>0</v>
          </cell>
          <cell r="L61">
            <v>5036.159999999996</v>
          </cell>
          <cell r="M61">
            <v>5036.159999999996</v>
          </cell>
        </row>
        <row r="62">
          <cell r="B62" t="str">
            <v>Rubenstein, Brad L</v>
          </cell>
          <cell r="C62">
            <v>36482</v>
          </cell>
          <cell r="D62" t="str">
            <v>NQ</v>
          </cell>
          <cell r="E62">
            <v>40134</v>
          </cell>
          <cell r="F62">
            <v>30</v>
          </cell>
          <cell r="G62">
            <v>500400</v>
          </cell>
          <cell r="H62">
            <v>20850</v>
          </cell>
          <cell r="J62">
            <v>20850</v>
          </cell>
          <cell r="K62">
            <v>0</v>
          </cell>
          <cell r="L62">
            <v>312750</v>
          </cell>
          <cell r="M62">
            <v>312750</v>
          </cell>
        </row>
        <row r="63">
          <cell r="B63" t="str">
            <v>Rubenstein, Brad L</v>
          </cell>
          <cell r="C63">
            <v>36663</v>
          </cell>
          <cell r="D63" t="str">
            <v>NQ</v>
          </cell>
          <cell r="E63">
            <v>40314</v>
          </cell>
          <cell r="F63">
            <v>80.28</v>
          </cell>
          <cell r="H63">
            <v>100</v>
          </cell>
          <cell r="J63">
            <v>100</v>
          </cell>
          <cell r="K63">
            <v>0</v>
          </cell>
          <cell r="L63">
            <v>0</v>
          </cell>
          <cell r="M63">
            <v>0</v>
          </cell>
        </row>
        <row r="64">
          <cell r="B64" t="str">
            <v>Rubenstein, Brad L</v>
          </cell>
          <cell r="C64">
            <v>36679</v>
          </cell>
          <cell r="D64" t="str">
            <v>NQ</v>
          </cell>
          <cell r="E64">
            <v>39855</v>
          </cell>
          <cell r="F64">
            <v>43.71</v>
          </cell>
          <cell r="H64">
            <v>1737</v>
          </cell>
          <cell r="J64">
            <v>1737</v>
          </cell>
          <cell r="K64">
            <v>0</v>
          </cell>
          <cell r="L64">
            <v>2240.7299999999987</v>
          </cell>
          <cell r="M64">
            <v>2240.7299999999987</v>
          </cell>
        </row>
        <row r="65">
          <cell r="B65" t="str">
            <v>Rubenstein, Brad L Total</v>
          </cell>
          <cell r="G65">
            <v>500400</v>
          </cell>
          <cell r="H65">
            <v>26591</v>
          </cell>
          <cell r="I65">
            <v>0</v>
          </cell>
          <cell r="J65">
            <v>26591</v>
          </cell>
          <cell r="K65">
            <v>0</v>
          </cell>
          <cell r="L65">
            <v>320026.88999999996</v>
          </cell>
          <cell r="M65">
            <v>320026.88999999996</v>
          </cell>
        </row>
        <row r="66">
          <cell r="B66" t="str">
            <v>Sebasky, Greg</v>
          </cell>
          <cell r="C66">
            <v>36203</v>
          </cell>
          <cell r="D66" t="str">
            <v>NQ</v>
          </cell>
          <cell r="E66">
            <v>39855</v>
          </cell>
          <cell r="F66">
            <v>43.71</v>
          </cell>
          <cell r="H66">
            <v>6940</v>
          </cell>
          <cell r="I66">
            <v>1735</v>
          </cell>
          <cell r="J66">
            <v>5205</v>
          </cell>
          <cell r="K66">
            <v>2238.1499999999987</v>
          </cell>
          <cell r="L66">
            <v>6714.449999999995</v>
          </cell>
          <cell r="M66">
            <v>8952.599999999995</v>
          </cell>
        </row>
        <row r="67">
          <cell r="B67" t="str">
            <v>Sebasky, Greg</v>
          </cell>
          <cell r="C67">
            <v>36482</v>
          </cell>
          <cell r="D67" t="str">
            <v>NQ</v>
          </cell>
          <cell r="E67">
            <v>40134</v>
          </cell>
          <cell r="F67">
            <v>30</v>
          </cell>
          <cell r="G67">
            <v>864000</v>
          </cell>
          <cell r="H67">
            <v>36000</v>
          </cell>
          <cell r="J67">
            <v>36000</v>
          </cell>
          <cell r="K67">
            <v>0</v>
          </cell>
          <cell r="L67">
            <v>540000</v>
          </cell>
          <cell r="M67">
            <v>540000</v>
          </cell>
        </row>
        <row r="68">
          <cell r="B68" t="str">
            <v>Sebasky, Greg</v>
          </cell>
          <cell r="C68">
            <v>36663</v>
          </cell>
          <cell r="D68" t="str">
            <v>NQ</v>
          </cell>
          <cell r="E68">
            <v>40314</v>
          </cell>
          <cell r="F68">
            <v>80.28</v>
          </cell>
          <cell r="H68">
            <v>100</v>
          </cell>
          <cell r="J68">
            <v>100</v>
          </cell>
          <cell r="K68">
            <v>0</v>
          </cell>
          <cell r="L68">
            <v>0</v>
          </cell>
          <cell r="M68">
            <v>0</v>
          </cell>
        </row>
        <row r="69">
          <cell r="B69" t="str">
            <v>Sebasky, Greg</v>
          </cell>
          <cell r="C69">
            <v>36679</v>
          </cell>
          <cell r="D69" t="str">
            <v>NQ</v>
          </cell>
          <cell r="E69">
            <v>39855</v>
          </cell>
          <cell r="F69">
            <v>43.71</v>
          </cell>
          <cell r="H69">
            <v>1737</v>
          </cell>
          <cell r="J69">
            <v>1737</v>
          </cell>
          <cell r="K69">
            <v>0</v>
          </cell>
          <cell r="L69">
            <v>2240.7299999999987</v>
          </cell>
          <cell r="M69">
            <v>2240.7299999999987</v>
          </cell>
        </row>
        <row r="70">
          <cell r="B70" t="str">
            <v>Sebasky, Greg</v>
          </cell>
          <cell r="C70">
            <v>36679</v>
          </cell>
          <cell r="D70" t="str">
            <v>NQ</v>
          </cell>
          <cell r="E70">
            <v>38672</v>
          </cell>
          <cell r="F70">
            <v>25.92</v>
          </cell>
          <cell r="H70">
            <v>6253</v>
          </cell>
          <cell r="J70">
            <v>6253</v>
          </cell>
          <cell r="K70">
            <v>0</v>
          </cell>
          <cell r="L70">
            <v>119307.23999999999</v>
          </cell>
          <cell r="M70">
            <v>119307.23999999999</v>
          </cell>
        </row>
        <row r="71">
          <cell r="B71" t="str">
            <v>Sebasky, Greg Total</v>
          </cell>
          <cell r="G71">
            <v>864000</v>
          </cell>
          <cell r="H71">
            <v>51030</v>
          </cell>
          <cell r="I71">
            <v>1735</v>
          </cell>
          <cell r="J71">
            <v>49295</v>
          </cell>
          <cell r="K71">
            <v>2238.1499999999987</v>
          </cell>
          <cell r="L71">
            <v>668262.4199999999</v>
          </cell>
          <cell r="M71">
            <v>670500.57</v>
          </cell>
        </row>
        <row r="72">
          <cell r="B72" t="str">
            <v>Tumas, Marc</v>
          </cell>
          <cell r="C72">
            <v>33193</v>
          </cell>
          <cell r="D72" t="str">
            <v>NQ</v>
          </cell>
          <cell r="E72">
            <v>36845</v>
          </cell>
          <cell r="F72">
            <v>3.93</v>
          </cell>
          <cell r="H72">
            <v>2776</v>
          </cell>
          <cell r="I72">
            <v>2776</v>
          </cell>
          <cell r="J72">
            <v>0</v>
          </cell>
          <cell r="K72">
            <v>114010.32</v>
          </cell>
          <cell r="L72">
            <v>0</v>
          </cell>
          <cell r="M72">
            <v>114010.32</v>
          </cell>
        </row>
        <row r="73">
          <cell r="B73" t="str">
            <v>Tumas, Marc</v>
          </cell>
          <cell r="C73">
            <v>33563</v>
          </cell>
          <cell r="D73" t="str">
            <v>NQ</v>
          </cell>
          <cell r="E73">
            <v>37215</v>
          </cell>
          <cell r="F73">
            <v>6.97</v>
          </cell>
          <cell r="H73">
            <v>2776</v>
          </cell>
          <cell r="I73">
            <v>2776</v>
          </cell>
          <cell r="J73">
            <v>0</v>
          </cell>
          <cell r="K73">
            <v>105571.28</v>
          </cell>
          <cell r="L73">
            <v>0</v>
          </cell>
          <cell r="M73">
            <v>105571.28</v>
          </cell>
        </row>
        <row r="74">
          <cell r="B74" t="str">
            <v>Tumas, Marc</v>
          </cell>
          <cell r="C74">
            <v>33927</v>
          </cell>
          <cell r="D74" t="str">
            <v>NQ</v>
          </cell>
          <cell r="E74">
            <v>37578</v>
          </cell>
          <cell r="F74">
            <v>6.35</v>
          </cell>
          <cell r="H74">
            <v>3470</v>
          </cell>
          <cell r="I74">
            <v>3470</v>
          </cell>
          <cell r="J74">
            <v>0</v>
          </cell>
          <cell r="K74">
            <v>134115.5</v>
          </cell>
          <cell r="L74">
            <v>0</v>
          </cell>
          <cell r="M74">
            <v>134115.5</v>
          </cell>
        </row>
        <row r="75">
          <cell r="B75" t="str">
            <v>Tumas, Marc</v>
          </cell>
          <cell r="C75">
            <v>34291</v>
          </cell>
          <cell r="D75" t="str">
            <v>NQ</v>
          </cell>
          <cell r="E75">
            <v>37942</v>
          </cell>
          <cell r="F75">
            <v>10.62</v>
          </cell>
          <cell r="H75">
            <v>3470</v>
          </cell>
          <cell r="I75">
            <v>3470</v>
          </cell>
          <cell r="J75">
            <v>0</v>
          </cell>
          <cell r="K75">
            <v>119298.6</v>
          </cell>
          <cell r="L75">
            <v>0</v>
          </cell>
          <cell r="M75">
            <v>119298.6</v>
          </cell>
        </row>
        <row r="76">
          <cell r="B76" t="str">
            <v>Tumas, Marc</v>
          </cell>
          <cell r="C76">
            <v>34639</v>
          </cell>
          <cell r="D76" t="str">
            <v>NQ</v>
          </cell>
          <cell r="E76">
            <v>38291</v>
          </cell>
          <cell r="F76">
            <v>13.98</v>
          </cell>
          <cell r="H76">
            <v>1041</v>
          </cell>
          <cell r="I76">
            <v>1041</v>
          </cell>
          <cell r="J76">
            <v>0</v>
          </cell>
          <cell r="K76">
            <v>32291.82</v>
          </cell>
          <cell r="L76">
            <v>0</v>
          </cell>
          <cell r="M76">
            <v>32291.82</v>
          </cell>
        </row>
        <row r="77">
          <cell r="B77" t="str">
            <v>Tumas, Marc</v>
          </cell>
          <cell r="C77">
            <v>34655</v>
          </cell>
          <cell r="D77" t="str">
            <v>NQ</v>
          </cell>
          <cell r="E77">
            <v>38307</v>
          </cell>
          <cell r="F77">
            <v>10.9</v>
          </cell>
          <cell r="H77">
            <v>3123</v>
          </cell>
          <cell r="I77">
            <v>3123</v>
          </cell>
          <cell r="J77">
            <v>0</v>
          </cell>
          <cell r="K77">
            <v>106494.3</v>
          </cell>
          <cell r="L77">
            <v>0</v>
          </cell>
          <cell r="M77">
            <v>106494.3</v>
          </cell>
        </row>
        <row r="78">
          <cell r="B78" t="str">
            <v>Tumas, Marc</v>
          </cell>
          <cell r="C78">
            <v>34921</v>
          </cell>
          <cell r="D78" t="str">
            <v>NQ</v>
          </cell>
          <cell r="E78">
            <v>38573</v>
          </cell>
          <cell r="F78">
            <v>21.83</v>
          </cell>
          <cell r="H78">
            <v>1041</v>
          </cell>
          <cell r="I78">
            <v>1041</v>
          </cell>
          <cell r="J78">
            <v>0</v>
          </cell>
          <cell r="K78">
            <v>24119.97</v>
          </cell>
          <cell r="L78">
            <v>0</v>
          </cell>
          <cell r="M78">
            <v>24119.97</v>
          </cell>
        </row>
        <row r="79">
          <cell r="B79" t="str">
            <v>Tumas, Marc</v>
          </cell>
          <cell r="C79">
            <v>35020</v>
          </cell>
          <cell r="D79" t="str">
            <v>NQ</v>
          </cell>
          <cell r="E79">
            <v>38672</v>
          </cell>
          <cell r="F79">
            <v>25.92</v>
          </cell>
          <cell r="H79">
            <v>1735</v>
          </cell>
          <cell r="I79">
            <v>1735</v>
          </cell>
          <cell r="J79">
            <v>0</v>
          </cell>
          <cell r="K79">
            <v>33103.799999999996</v>
          </cell>
          <cell r="L79">
            <v>0</v>
          </cell>
          <cell r="M79">
            <v>33103.799999999996</v>
          </cell>
        </row>
        <row r="80">
          <cell r="B80" t="str">
            <v>Tumas, Marc</v>
          </cell>
          <cell r="C80">
            <v>35390</v>
          </cell>
          <cell r="D80" t="str">
            <v>NQ</v>
          </cell>
          <cell r="E80">
            <v>39041</v>
          </cell>
          <cell r="F80">
            <v>30.26</v>
          </cell>
          <cell r="H80">
            <v>1908</v>
          </cell>
          <cell r="I80">
            <v>1431</v>
          </cell>
          <cell r="J80">
            <v>477</v>
          </cell>
          <cell r="K80">
            <v>21092.94</v>
          </cell>
          <cell r="L80">
            <v>7030.98</v>
          </cell>
          <cell r="M80">
            <v>28123.92</v>
          </cell>
        </row>
        <row r="81">
          <cell r="B81" t="str">
            <v>Tumas, Marc</v>
          </cell>
          <cell r="C81">
            <v>35754</v>
          </cell>
          <cell r="D81" t="str">
            <v>NQ</v>
          </cell>
          <cell r="E81">
            <v>39405</v>
          </cell>
          <cell r="F81">
            <v>35.59</v>
          </cell>
          <cell r="H81">
            <v>1735</v>
          </cell>
          <cell r="I81">
            <v>867</v>
          </cell>
          <cell r="J81">
            <v>868</v>
          </cell>
          <cell r="K81">
            <v>8158.469999999997</v>
          </cell>
          <cell r="L81">
            <v>8167.879999999997</v>
          </cell>
          <cell r="M81">
            <v>16326.349999999995</v>
          </cell>
        </row>
        <row r="82">
          <cell r="B82" t="str">
            <v>Tumas, Marc</v>
          </cell>
          <cell r="C82">
            <v>36203</v>
          </cell>
          <cell r="D82" t="str">
            <v>NQ</v>
          </cell>
          <cell r="E82">
            <v>39855</v>
          </cell>
          <cell r="F82">
            <v>43.71</v>
          </cell>
          <cell r="H82">
            <v>3123</v>
          </cell>
          <cell r="I82">
            <v>780</v>
          </cell>
          <cell r="J82">
            <v>2343</v>
          </cell>
          <cell r="K82">
            <v>1006.1999999999994</v>
          </cell>
          <cell r="L82">
            <v>3022.469999999998</v>
          </cell>
          <cell r="M82">
            <v>4028.6699999999973</v>
          </cell>
        </row>
        <row r="83">
          <cell r="B83" t="str">
            <v>Tumas, Marc</v>
          </cell>
          <cell r="C83">
            <v>36560</v>
          </cell>
          <cell r="D83" t="str">
            <v>NQ</v>
          </cell>
          <cell r="E83">
            <v>40212</v>
          </cell>
          <cell r="F83">
            <v>76.38</v>
          </cell>
          <cell r="G83">
            <v>122208</v>
          </cell>
          <cell r="H83">
            <v>2000</v>
          </cell>
          <cell r="J83">
            <v>2000</v>
          </cell>
          <cell r="K83">
            <v>0</v>
          </cell>
          <cell r="L83">
            <v>0</v>
          </cell>
          <cell r="M83">
            <v>0</v>
          </cell>
        </row>
        <row r="84">
          <cell r="B84" t="str">
            <v>Tumas, Marc</v>
          </cell>
          <cell r="C84">
            <v>36663</v>
          </cell>
          <cell r="D84" t="str">
            <v>NQ</v>
          </cell>
          <cell r="E84">
            <v>40314</v>
          </cell>
          <cell r="F84">
            <v>80.28</v>
          </cell>
          <cell r="H84">
            <v>100</v>
          </cell>
          <cell r="J84">
            <v>100</v>
          </cell>
          <cell r="K84">
            <v>0</v>
          </cell>
          <cell r="L84">
            <v>0</v>
          </cell>
          <cell r="M84">
            <v>0</v>
          </cell>
        </row>
        <row r="85">
          <cell r="B85" t="str">
            <v>Tumas, Marc</v>
          </cell>
          <cell r="C85">
            <v>36749</v>
          </cell>
          <cell r="D85" t="str">
            <v>NQ</v>
          </cell>
          <cell r="E85">
            <v>40400</v>
          </cell>
          <cell r="F85">
            <v>39.88</v>
          </cell>
          <cell r="H85">
            <v>3000</v>
          </cell>
          <cell r="J85">
            <v>3000</v>
          </cell>
          <cell r="K85">
            <v>0</v>
          </cell>
          <cell r="L85">
            <v>15359.999999999993</v>
          </cell>
          <cell r="M85">
            <v>15359.999999999993</v>
          </cell>
        </row>
        <row r="86">
          <cell r="B86" t="str">
            <v>Tumas, Marc Total</v>
          </cell>
          <cell r="G86">
            <v>122208</v>
          </cell>
          <cell r="H86">
            <v>28298</v>
          </cell>
          <cell r="I86">
            <v>22510</v>
          </cell>
          <cell r="J86">
            <v>5788</v>
          </cell>
          <cell r="K86">
            <v>699263.1999999998</v>
          </cell>
          <cell r="L86">
            <v>18221.329999999994</v>
          </cell>
          <cell r="M86">
            <v>717484.53</v>
          </cell>
        </row>
        <row r="87">
          <cell r="B87" t="str">
            <v>Van Deusen, Fred</v>
          </cell>
          <cell r="C87">
            <v>35390</v>
          </cell>
          <cell r="D87" t="str">
            <v>NQ</v>
          </cell>
          <cell r="E87">
            <v>39041</v>
          </cell>
          <cell r="F87">
            <v>30.26</v>
          </cell>
          <cell r="H87">
            <v>196</v>
          </cell>
          <cell r="J87">
            <v>196</v>
          </cell>
          <cell r="K87">
            <v>0</v>
          </cell>
          <cell r="L87">
            <v>2889.0399999999995</v>
          </cell>
          <cell r="M87">
            <v>2889.0399999999995</v>
          </cell>
        </row>
        <row r="88">
          <cell r="B88" t="str">
            <v>Van Deusen, Fred</v>
          </cell>
          <cell r="C88">
            <v>35754</v>
          </cell>
          <cell r="D88" t="str">
            <v>NQ</v>
          </cell>
          <cell r="E88">
            <v>39405</v>
          </cell>
          <cell r="F88">
            <v>35.59</v>
          </cell>
          <cell r="H88">
            <v>347</v>
          </cell>
          <cell r="J88">
            <v>347</v>
          </cell>
          <cell r="K88">
            <v>0</v>
          </cell>
          <cell r="L88">
            <v>3265.2699999999986</v>
          </cell>
          <cell r="M88">
            <v>3265.2699999999986</v>
          </cell>
        </row>
        <row r="89">
          <cell r="B89" t="str">
            <v>Van Deusen, Fred</v>
          </cell>
          <cell r="C89">
            <v>36203</v>
          </cell>
          <cell r="D89" t="str">
            <v>NQ</v>
          </cell>
          <cell r="E89">
            <v>39855</v>
          </cell>
          <cell r="F89">
            <v>43.71</v>
          </cell>
          <cell r="H89">
            <v>1561</v>
          </cell>
          <cell r="I89">
            <v>390</v>
          </cell>
          <cell r="J89">
            <v>1171</v>
          </cell>
          <cell r="K89">
            <v>503.0999999999997</v>
          </cell>
          <cell r="L89">
            <v>1510.589999999999</v>
          </cell>
          <cell r="M89">
            <v>2013.6899999999987</v>
          </cell>
        </row>
        <row r="90">
          <cell r="B90" t="str">
            <v>Van Deusen, Fred</v>
          </cell>
          <cell r="C90">
            <v>36560</v>
          </cell>
          <cell r="D90" t="str">
            <v>NQ</v>
          </cell>
          <cell r="E90">
            <v>40212</v>
          </cell>
          <cell r="F90">
            <v>76.38</v>
          </cell>
          <cell r="G90">
            <v>103876.79999999999</v>
          </cell>
          <cell r="H90">
            <v>1700</v>
          </cell>
          <cell r="J90">
            <v>1700</v>
          </cell>
          <cell r="K90">
            <v>0</v>
          </cell>
          <cell r="L90">
            <v>0</v>
          </cell>
          <cell r="M90">
            <v>0</v>
          </cell>
        </row>
        <row r="91">
          <cell r="B91" t="str">
            <v>Van Deusen, Fred</v>
          </cell>
          <cell r="C91">
            <v>36663</v>
          </cell>
          <cell r="D91" t="str">
            <v>NQ</v>
          </cell>
          <cell r="E91">
            <v>40314</v>
          </cell>
          <cell r="F91">
            <v>80.28</v>
          </cell>
          <cell r="H91">
            <v>100</v>
          </cell>
          <cell r="J91">
            <v>100</v>
          </cell>
          <cell r="K91">
            <v>0</v>
          </cell>
          <cell r="L91">
            <v>0</v>
          </cell>
          <cell r="M91">
            <v>0</v>
          </cell>
        </row>
        <row r="92">
          <cell r="B92" t="str">
            <v>Van Deusen, Fred</v>
          </cell>
          <cell r="C92">
            <v>36749</v>
          </cell>
          <cell r="D92" t="str">
            <v>NQ</v>
          </cell>
          <cell r="E92">
            <v>40400</v>
          </cell>
          <cell r="F92">
            <v>39.88</v>
          </cell>
          <cell r="H92">
            <v>3000</v>
          </cell>
          <cell r="J92">
            <v>3000</v>
          </cell>
          <cell r="K92">
            <v>0</v>
          </cell>
          <cell r="L92">
            <v>15359.999999999993</v>
          </cell>
          <cell r="M92">
            <v>15359.999999999993</v>
          </cell>
        </row>
        <row r="93">
          <cell r="B93" t="str">
            <v>Van Deusen, Fred Total</v>
          </cell>
          <cell r="G93">
            <v>103876.79999999999</v>
          </cell>
          <cell r="H93">
            <v>3904</v>
          </cell>
          <cell r="I93">
            <v>390</v>
          </cell>
          <cell r="J93">
            <v>3514</v>
          </cell>
          <cell r="K93">
            <v>503.0999999999997</v>
          </cell>
          <cell r="L93">
            <v>7664.899999999997</v>
          </cell>
          <cell r="M93">
            <v>8167.999999999996</v>
          </cell>
        </row>
        <row r="94">
          <cell r="B94" t="str">
            <v>Wanzek, Kent</v>
          </cell>
          <cell r="C94">
            <v>36609</v>
          </cell>
          <cell r="D94" t="str">
            <v>NQ</v>
          </cell>
          <cell r="E94">
            <v>40260</v>
          </cell>
          <cell r="F94">
            <v>118.59</v>
          </cell>
          <cell r="G94">
            <v>94872</v>
          </cell>
          <cell r="H94">
            <v>1000</v>
          </cell>
          <cell r="J94">
            <v>1000</v>
          </cell>
          <cell r="K94">
            <v>0</v>
          </cell>
          <cell r="L94">
            <v>0</v>
          </cell>
          <cell r="M94">
            <v>0</v>
          </cell>
        </row>
        <row r="95">
          <cell r="B95" t="str">
            <v>Wanzek, Kent</v>
          </cell>
          <cell r="C95">
            <v>36663</v>
          </cell>
          <cell r="D95" t="str">
            <v>NQ</v>
          </cell>
          <cell r="E95">
            <v>40314</v>
          </cell>
          <cell r="F95">
            <v>80.28</v>
          </cell>
          <cell r="H95">
            <v>100</v>
          </cell>
          <cell r="J95">
            <v>100</v>
          </cell>
          <cell r="K95">
            <v>0</v>
          </cell>
          <cell r="L95">
            <v>0</v>
          </cell>
          <cell r="M95">
            <v>0</v>
          </cell>
        </row>
        <row r="96">
          <cell r="B96" t="str">
            <v>Wanzek, Kent</v>
          </cell>
          <cell r="C96">
            <v>36749</v>
          </cell>
          <cell r="D96" t="str">
            <v>NQ</v>
          </cell>
          <cell r="E96">
            <v>40400</v>
          </cell>
          <cell r="F96">
            <v>39.88</v>
          </cell>
          <cell r="H96">
            <v>20000</v>
          </cell>
          <cell r="J96">
            <v>20000</v>
          </cell>
          <cell r="K96">
            <v>0</v>
          </cell>
          <cell r="L96">
            <v>102399.99999999994</v>
          </cell>
          <cell r="M96">
            <v>102399.99999999994</v>
          </cell>
        </row>
        <row r="97">
          <cell r="B97" t="str">
            <v>Wanzek, Kent Total</v>
          </cell>
          <cell r="G97">
            <v>94872</v>
          </cell>
          <cell r="H97">
            <v>21100</v>
          </cell>
          <cell r="I97">
            <v>0</v>
          </cell>
          <cell r="J97">
            <v>21100</v>
          </cell>
          <cell r="K97">
            <v>0</v>
          </cell>
          <cell r="L97">
            <v>102399.99999999994</v>
          </cell>
          <cell r="M97">
            <v>102399.99999999994</v>
          </cell>
        </row>
        <row r="98">
          <cell r="B98" t="str">
            <v>Wells, Steven</v>
          </cell>
          <cell r="C98">
            <v>36663</v>
          </cell>
          <cell r="D98" t="str">
            <v>NQ</v>
          </cell>
          <cell r="E98">
            <v>40314</v>
          </cell>
          <cell r="F98">
            <v>80.28</v>
          </cell>
          <cell r="H98">
            <v>100</v>
          </cell>
          <cell r="J98">
            <v>100</v>
          </cell>
          <cell r="K98">
            <v>0</v>
          </cell>
          <cell r="L98">
            <v>0</v>
          </cell>
          <cell r="M98">
            <v>0</v>
          </cell>
        </row>
        <row r="99">
          <cell r="B99" t="str">
            <v>Wells, Steven</v>
          </cell>
          <cell r="C99">
            <v>36663</v>
          </cell>
          <cell r="D99" t="str">
            <v>NQ</v>
          </cell>
          <cell r="E99">
            <v>40314</v>
          </cell>
          <cell r="F99">
            <v>80.28</v>
          </cell>
          <cell r="G99">
            <v>321120</v>
          </cell>
          <cell r="H99">
            <v>5000</v>
          </cell>
          <cell r="J99">
            <v>5000</v>
          </cell>
          <cell r="K99">
            <v>0</v>
          </cell>
          <cell r="L99">
            <v>0</v>
          </cell>
          <cell r="M99">
            <v>0</v>
          </cell>
        </row>
        <row r="100">
          <cell r="B100" t="str">
            <v>Wells, Steven</v>
          </cell>
          <cell r="C100">
            <v>36749</v>
          </cell>
          <cell r="D100" t="str">
            <v>NQ</v>
          </cell>
          <cell r="E100">
            <v>40400</v>
          </cell>
          <cell r="F100">
            <v>39.88</v>
          </cell>
          <cell r="H100">
            <v>10000</v>
          </cell>
          <cell r="J100">
            <v>10000</v>
          </cell>
          <cell r="K100">
            <v>0</v>
          </cell>
          <cell r="L100">
            <v>51199.99999999997</v>
          </cell>
          <cell r="M100">
            <v>51199.99999999997</v>
          </cell>
        </row>
        <row r="101">
          <cell r="B101" t="str">
            <v>Wells, Steven Total</v>
          </cell>
          <cell r="G101">
            <v>321120</v>
          </cell>
          <cell r="H101">
            <v>15100</v>
          </cell>
          <cell r="I101">
            <v>0</v>
          </cell>
          <cell r="J101">
            <v>15100</v>
          </cell>
          <cell r="K101">
            <v>0</v>
          </cell>
          <cell r="L101">
            <v>51199.99999999997</v>
          </cell>
          <cell r="M101">
            <v>51199.99999999997</v>
          </cell>
        </row>
      </sheetData>
      <sheetData sheetId="2">
        <row r="3">
          <cell r="C3">
            <v>45</v>
          </cell>
        </row>
        <row r="4">
          <cell r="C4">
            <v>0.8</v>
          </cell>
        </row>
        <row r="5">
          <cell r="C5">
            <v>0.48005</v>
          </cell>
        </row>
      </sheetData>
      <sheetData sheetId="3">
        <row r="2">
          <cell r="A2">
            <v>1</v>
          </cell>
          <cell r="B2" t="str">
            <v>Rusckowski, Steve</v>
          </cell>
          <cell r="C2" t="str">
            <v>Rusckowski</v>
          </cell>
          <cell r="D2" t="str">
            <v>Steve</v>
          </cell>
          <cell r="E2">
            <v>372000</v>
          </cell>
          <cell r="F2" t="str">
            <v>USD</v>
          </cell>
          <cell r="G2">
            <v>0.3</v>
          </cell>
          <cell r="H2" t="str">
            <v>00261995</v>
          </cell>
        </row>
        <row r="3">
          <cell r="A3">
            <v>2</v>
          </cell>
          <cell r="B3" t="str">
            <v>DiSanzo-Eldracher, Deborah</v>
          </cell>
          <cell r="C3" t="str">
            <v>DiSanzo-Eldracher</v>
          </cell>
          <cell r="D3" t="str">
            <v>Deborah</v>
          </cell>
          <cell r="E3">
            <v>200000</v>
          </cell>
          <cell r="F3" t="str">
            <v>USD</v>
          </cell>
          <cell r="G3">
            <v>0.2</v>
          </cell>
          <cell r="H3" t="str">
            <v>00416042</v>
          </cell>
        </row>
        <row r="4">
          <cell r="A4">
            <v>3</v>
          </cell>
          <cell r="B4" t="str">
            <v>Ecock, Anthony</v>
          </cell>
          <cell r="C4" t="str">
            <v>Ecock</v>
          </cell>
          <cell r="D4" t="str">
            <v>Anthony</v>
          </cell>
          <cell r="E4">
            <v>300000</v>
          </cell>
          <cell r="F4" t="str">
            <v>USD</v>
          </cell>
          <cell r="G4">
            <v>0.2</v>
          </cell>
          <cell r="H4" t="str">
            <v>00497929</v>
          </cell>
        </row>
        <row r="5">
          <cell r="A5">
            <v>4</v>
          </cell>
          <cell r="B5" t="str">
            <v>Hamilton, John</v>
          </cell>
          <cell r="C5" t="str">
            <v>Hamilton</v>
          </cell>
          <cell r="D5" t="str">
            <v>John</v>
          </cell>
          <cell r="E5">
            <v>160000</v>
          </cell>
          <cell r="F5" t="str">
            <v>USD</v>
          </cell>
          <cell r="G5">
            <v>0.2</v>
          </cell>
          <cell r="H5" t="str">
            <v>00146734</v>
          </cell>
        </row>
        <row r="6">
          <cell r="A6">
            <v>5</v>
          </cell>
          <cell r="B6" t="str">
            <v>Hohmann, Hans-guenter</v>
          </cell>
          <cell r="C6" t="str">
            <v>Hohmann</v>
          </cell>
          <cell r="D6" t="str">
            <v>Hans-guenter</v>
          </cell>
          <cell r="E6">
            <v>648965</v>
          </cell>
          <cell r="F6" t="str">
            <v>DEM</v>
          </cell>
          <cell r="G6">
            <v>0.2</v>
          </cell>
          <cell r="H6" t="str">
            <v>00068625</v>
          </cell>
        </row>
        <row r="7">
          <cell r="A7">
            <v>6</v>
          </cell>
          <cell r="B7" t="str">
            <v>Hutchinson, Gary</v>
          </cell>
          <cell r="C7" t="str">
            <v>Hutchinson</v>
          </cell>
          <cell r="D7" t="str">
            <v>Gary</v>
          </cell>
          <cell r="E7">
            <v>300000</v>
          </cell>
          <cell r="F7" t="str">
            <v>USD</v>
          </cell>
          <cell r="G7">
            <v>0.2</v>
          </cell>
          <cell r="H7" t="str">
            <v>00558909</v>
          </cell>
        </row>
        <row r="8">
          <cell r="A8">
            <v>7</v>
          </cell>
          <cell r="B8" t="str">
            <v>Petras, Greg</v>
          </cell>
          <cell r="C8" t="str">
            <v>Petras</v>
          </cell>
          <cell r="D8" t="str">
            <v>Greg</v>
          </cell>
          <cell r="E8">
            <v>255000</v>
          </cell>
          <cell r="F8" t="str">
            <v>USD</v>
          </cell>
          <cell r="G8">
            <v>0.2</v>
          </cell>
          <cell r="H8" t="str">
            <v>00051450</v>
          </cell>
        </row>
        <row r="9">
          <cell r="A9">
            <v>8</v>
          </cell>
          <cell r="B9" t="str">
            <v>Purcell, Robin</v>
          </cell>
          <cell r="C9" t="str">
            <v>Purcell</v>
          </cell>
          <cell r="D9" t="str">
            <v>Robin</v>
          </cell>
          <cell r="E9">
            <v>160000</v>
          </cell>
          <cell r="F9" t="str">
            <v>USD</v>
          </cell>
          <cell r="G9">
            <v>0.2</v>
          </cell>
          <cell r="H9" t="str">
            <v>00040871</v>
          </cell>
        </row>
        <row r="10">
          <cell r="A10">
            <v>9</v>
          </cell>
          <cell r="B10" t="str">
            <v>Putnam, Bill</v>
          </cell>
          <cell r="C10" t="str">
            <v>Putnam</v>
          </cell>
          <cell r="D10" t="str">
            <v>Bill</v>
          </cell>
          <cell r="E10">
            <v>140000</v>
          </cell>
          <cell r="F10" t="str">
            <v>USD</v>
          </cell>
          <cell r="G10">
            <v>0.2</v>
          </cell>
          <cell r="H10" t="str">
            <v>00295502</v>
          </cell>
        </row>
        <row r="11">
          <cell r="A11">
            <v>10</v>
          </cell>
          <cell r="B11" t="str">
            <v>Renaud, Maura</v>
          </cell>
          <cell r="C11" t="str">
            <v>Renaud</v>
          </cell>
          <cell r="D11" t="str">
            <v>Maura</v>
          </cell>
          <cell r="E11">
            <v>53040</v>
          </cell>
          <cell r="F11" t="str">
            <v>USD</v>
          </cell>
          <cell r="H11" t="str">
            <v>00094953</v>
          </cell>
        </row>
        <row r="12">
          <cell r="A12">
            <v>11</v>
          </cell>
          <cell r="B12" t="str">
            <v>Rubenstein, Brad L</v>
          </cell>
          <cell r="C12" t="str">
            <v>Rubenstein</v>
          </cell>
          <cell r="D12" t="str">
            <v>Brad L</v>
          </cell>
          <cell r="E12">
            <v>200000</v>
          </cell>
          <cell r="F12" t="str">
            <v>USD</v>
          </cell>
          <cell r="G12">
            <v>0.2</v>
          </cell>
          <cell r="H12" t="str">
            <v>00010184</v>
          </cell>
        </row>
        <row r="13">
          <cell r="A13">
            <v>12</v>
          </cell>
          <cell r="B13" t="str">
            <v>Sebasky, Greg</v>
          </cell>
          <cell r="C13" t="str">
            <v>Sebasky</v>
          </cell>
          <cell r="D13" t="str">
            <v>Greg</v>
          </cell>
          <cell r="E13">
            <v>242000</v>
          </cell>
          <cell r="F13" t="str">
            <v>USD</v>
          </cell>
          <cell r="G13">
            <v>0.2</v>
          </cell>
          <cell r="H13" t="str">
            <v>00295142</v>
          </cell>
        </row>
        <row r="14">
          <cell r="A14">
            <v>13</v>
          </cell>
          <cell r="B14" t="str">
            <v>Tumas, Marc</v>
          </cell>
          <cell r="C14" t="str">
            <v>Tumas</v>
          </cell>
          <cell r="D14" t="str">
            <v>Marc</v>
          </cell>
          <cell r="E14">
            <v>170000</v>
          </cell>
          <cell r="F14" t="str">
            <v>USD</v>
          </cell>
          <cell r="G14">
            <v>0.2</v>
          </cell>
          <cell r="H14" t="str">
            <v>00091208</v>
          </cell>
        </row>
        <row r="15">
          <cell r="A15">
            <v>14</v>
          </cell>
          <cell r="B15" t="str">
            <v>Van Deusen, Fred</v>
          </cell>
          <cell r="C15" t="str">
            <v>Van Deusen</v>
          </cell>
          <cell r="D15" t="str">
            <v>Fred</v>
          </cell>
          <cell r="E15">
            <v>150000</v>
          </cell>
          <cell r="F15" t="str">
            <v>USD</v>
          </cell>
          <cell r="G15">
            <v>0.2</v>
          </cell>
          <cell r="H15" t="str">
            <v>00094454</v>
          </cell>
        </row>
        <row r="16">
          <cell r="A16">
            <v>15</v>
          </cell>
          <cell r="B16" t="str">
            <v>Wanzek, Kent</v>
          </cell>
          <cell r="C16" t="str">
            <v>Wanzek</v>
          </cell>
          <cell r="D16" t="str">
            <v>Kent</v>
          </cell>
          <cell r="E16">
            <v>210000</v>
          </cell>
          <cell r="F16" t="str">
            <v>USD</v>
          </cell>
          <cell r="G16">
            <v>0.2</v>
          </cell>
          <cell r="H16" t="str">
            <v>00546054</v>
          </cell>
        </row>
        <row r="17">
          <cell r="A17">
            <v>16</v>
          </cell>
          <cell r="B17" t="str">
            <v>Wells, Steven</v>
          </cell>
          <cell r="C17" t="str">
            <v>Wells</v>
          </cell>
          <cell r="D17" t="str">
            <v>Steven</v>
          </cell>
          <cell r="E17">
            <v>170000</v>
          </cell>
          <cell r="F17" t="str">
            <v>USD</v>
          </cell>
          <cell r="G17">
            <v>0.2</v>
          </cell>
          <cell r="H17" t="str">
            <v>00546118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lance Sheet"/>
      <sheetName val="Income Statement"/>
      <sheetName val="Inc. St. TB"/>
      <sheetName val="Trial Balance"/>
      <sheetName val="GL"/>
      <sheetName val="Oracle Ranges"/>
      <sheetName val="Trial Balance Ranges"/>
    </sheetNames>
    <sheetDataSet>
      <sheetData sheetId="6">
        <row r="4">
          <cell r="A4" t="str">
            <v>AP</v>
          </cell>
        </row>
        <row r="5">
          <cell r="A5" t="str">
            <v>APIC</v>
          </cell>
        </row>
        <row r="6">
          <cell r="A6" t="str">
            <v>AR</v>
          </cell>
        </row>
        <row r="7">
          <cell r="A7" t="str">
            <v>Capital Stock</v>
          </cell>
        </row>
        <row r="8">
          <cell r="A8" t="str">
            <v>Cash</v>
          </cell>
        </row>
        <row r="9">
          <cell r="A9" t="str">
            <v>COGS</v>
          </cell>
        </row>
        <row r="10">
          <cell r="A10" t="str">
            <v>Comm. Paper and ST Notes</v>
          </cell>
        </row>
        <row r="11">
          <cell r="A11" t="str">
            <v>Current Portion LT Debt</v>
          </cell>
        </row>
        <row r="12">
          <cell r="A12" t="str">
            <v>Current Tax. Liab.</v>
          </cell>
        </row>
        <row r="13">
          <cell r="A13" t="str">
            <v>Def. Rev.</v>
          </cell>
        </row>
        <row r="14">
          <cell r="A14" t="str">
            <v>Deferred Tax Liab.</v>
          </cell>
        </row>
        <row r="15">
          <cell r="A15" t="str">
            <v>Direct OpEx Costs</v>
          </cell>
        </row>
        <row r="16">
          <cell r="A16" t="str">
            <v>Dividend Costs</v>
          </cell>
        </row>
        <row r="17">
          <cell r="A17" t="str">
            <v>EC&amp;B</v>
          </cell>
        </row>
        <row r="18">
          <cell r="A18" t="str">
            <v>Funding &amp; Finance Costs</v>
          </cell>
        </row>
        <row r="19">
          <cell r="A19" t="str">
            <v>GWI</v>
          </cell>
        </row>
        <row r="20">
          <cell r="A20" t="str">
            <v>I/Co. Equity</v>
          </cell>
        </row>
        <row r="21">
          <cell r="A21" t="str">
            <v>Indirect OpEx Costs</v>
          </cell>
        </row>
        <row r="22">
          <cell r="A22" t="str">
            <v>Inventory</v>
          </cell>
        </row>
        <row r="23">
          <cell r="A23" t="str">
            <v>Minority Interest</v>
          </cell>
        </row>
        <row r="24">
          <cell r="A24" t="str">
            <v>Non-Current Assets</v>
          </cell>
        </row>
        <row r="25">
          <cell r="A25" t="str">
            <v>Non-Operating Expense</v>
          </cell>
        </row>
        <row r="26">
          <cell r="A26" t="str">
            <v>Notes Payable</v>
          </cell>
        </row>
        <row r="27">
          <cell r="A27" t="str">
            <v>Other Comp Income/Loss</v>
          </cell>
        </row>
        <row r="28">
          <cell r="A28" t="str">
            <v>Other Current Assets</v>
          </cell>
        </row>
        <row r="29">
          <cell r="A29" t="str">
            <v>Other Current Liab.</v>
          </cell>
        </row>
        <row r="30">
          <cell r="A30" t="str">
            <v>Other Current Payables</v>
          </cell>
        </row>
        <row r="31">
          <cell r="A31" t="str">
            <v>Other Income/Expense</v>
          </cell>
        </row>
        <row r="32">
          <cell r="A32" t="str">
            <v>Other LT Assets</v>
          </cell>
        </row>
        <row r="33">
          <cell r="A33" t="str">
            <v>Other Non-Current Liab.</v>
          </cell>
        </row>
        <row r="34">
          <cell r="A34" t="str">
            <v>Pension and Post-Ret Liab.</v>
          </cell>
        </row>
        <row r="35">
          <cell r="A35" t="str">
            <v>PP&amp;E</v>
          </cell>
        </row>
        <row r="36">
          <cell r="A36" t="str">
            <v>Retained Earnings</v>
          </cell>
        </row>
        <row r="37">
          <cell r="A37" t="str">
            <v>Revenue</v>
          </cell>
        </row>
        <row r="38">
          <cell r="A38" t="str">
            <v>Royalties Payable</v>
          </cell>
        </row>
        <row r="39">
          <cell r="A39" t="str">
            <v>Senior Debt</v>
          </cell>
        </row>
        <row r="40">
          <cell r="A40" t="str">
            <v>ST Investments</v>
          </cell>
        </row>
        <row r="41">
          <cell r="A41" t="str">
            <v>Stat Accounts</v>
          </cell>
        </row>
        <row r="42">
          <cell r="A42" t="str">
            <v>Tax Costs</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MMARY"/>
      <sheetName val="Sar Movement"/>
      <sheetName val="Sheet2"/>
    </sheetNames>
    <sheetDataSet>
      <sheetData sheetId="2">
        <row r="5">
          <cell r="B5" t="str">
            <v>NOV</v>
          </cell>
          <cell r="C5" t="str">
            <v>DEC</v>
          </cell>
          <cell r="D5" t="str">
            <v>JAN</v>
          </cell>
          <cell r="E5" t="str">
            <v>FEB</v>
          </cell>
          <cell r="F5" t="str">
            <v>MAR</v>
          </cell>
          <cell r="G5" t="str">
            <v>APR</v>
          </cell>
          <cell r="H5" t="str">
            <v>MAY</v>
          </cell>
          <cell r="I5" t="str">
            <v>JUN</v>
          </cell>
          <cell r="J5" t="str">
            <v>JUL</v>
          </cell>
          <cell r="K5" t="str">
            <v>QTR1</v>
          </cell>
          <cell r="L5" t="str">
            <v>QTR2</v>
          </cell>
          <cell r="M5" t="str">
            <v>QTR3</v>
          </cell>
        </row>
        <row r="6">
          <cell r="B6" t="str">
            <v>DEC</v>
          </cell>
          <cell r="C6" t="str">
            <v>JAN</v>
          </cell>
          <cell r="D6" t="str">
            <v>FEB</v>
          </cell>
          <cell r="E6" t="str">
            <v>MAR</v>
          </cell>
          <cell r="F6" t="str">
            <v>APR</v>
          </cell>
          <cell r="G6" t="str">
            <v>MAY</v>
          </cell>
          <cell r="H6" t="str">
            <v>JUN</v>
          </cell>
          <cell r="I6" t="str">
            <v>JUL</v>
          </cell>
          <cell r="J6" t="str">
            <v>AUG</v>
          </cell>
          <cell r="K6" t="str">
            <v>QTR1</v>
          </cell>
          <cell r="L6" t="str">
            <v>QTR2</v>
          </cell>
          <cell r="M6" t="str">
            <v>QTR3</v>
          </cell>
        </row>
        <row r="7">
          <cell r="B7" t="str">
            <v>JAN</v>
          </cell>
          <cell r="C7" t="str">
            <v>FEB</v>
          </cell>
          <cell r="D7" t="str">
            <v>MAR</v>
          </cell>
          <cell r="E7" t="str">
            <v>APR</v>
          </cell>
          <cell r="F7" t="str">
            <v>MAY</v>
          </cell>
          <cell r="G7" t="str">
            <v>JUN</v>
          </cell>
          <cell r="H7" t="str">
            <v>JUL</v>
          </cell>
          <cell r="I7" t="str">
            <v>AUG</v>
          </cell>
          <cell r="J7" t="str">
            <v>SEP</v>
          </cell>
          <cell r="K7" t="str">
            <v>QTR1</v>
          </cell>
          <cell r="L7" t="str">
            <v>QTR2</v>
          </cell>
          <cell r="M7" t="str">
            <v>QTR3</v>
          </cell>
        </row>
        <row r="8">
          <cell r="B8" t="str">
            <v>FEB</v>
          </cell>
          <cell r="C8" t="str">
            <v>MAR</v>
          </cell>
          <cell r="D8" t="str">
            <v>APR</v>
          </cell>
          <cell r="E8" t="str">
            <v>MAY</v>
          </cell>
          <cell r="F8" t="str">
            <v>JUN</v>
          </cell>
          <cell r="G8" t="str">
            <v>JUL</v>
          </cell>
          <cell r="H8" t="str">
            <v>AUG</v>
          </cell>
          <cell r="I8" t="str">
            <v>SEP</v>
          </cell>
          <cell r="J8" t="str">
            <v>OCT</v>
          </cell>
          <cell r="K8" t="str">
            <v>QTR2</v>
          </cell>
          <cell r="L8" t="str">
            <v>QTR3</v>
          </cell>
          <cell r="M8" t="str">
            <v>QTR4</v>
          </cell>
        </row>
        <row r="9">
          <cell r="B9" t="str">
            <v>MAR</v>
          </cell>
          <cell r="C9" t="str">
            <v>APR</v>
          </cell>
          <cell r="D9" t="str">
            <v>MAY</v>
          </cell>
          <cell r="E9" t="str">
            <v>JUN</v>
          </cell>
          <cell r="F9" t="str">
            <v>JUL</v>
          </cell>
          <cell r="G9" t="str">
            <v>AUG</v>
          </cell>
          <cell r="H9" t="str">
            <v>SEP</v>
          </cell>
          <cell r="I9" t="str">
            <v>OCT</v>
          </cell>
          <cell r="J9" t="str">
            <v>NOV</v>
          </cell>
          <cell r="K9" t="str">
            <v>QTR2</v>
          </cell>
          <cell r="L9" t="str">
            <v>QTR3</v>
          </cell>
          <cell r="M9" t="str">
            <v>QTR4</v>
          </cell>
        </row>
        <row r="10">
          <cell r="B10" t="str">
            <v>APR</v>
          </cell>
          <cell r="C10" t="str">
            <v>MAY</v>
          </cell>
          <cell r="D10" t="str">
            <v>JUN</v>
          </cell>
          <cell r="E10" t="str">
            <v>JUL</v>
          </cell>
          <cell r="F10" t="str">
            <v>AUG</v>
          </cell>
          <cell r="G10" t="str">
            <v>SEP</v>
          </cell>
          <cell r="H10" t="str">
            <v>OCT</v>
          </cell>
          <cell r="I10" t="str">
            <v>NOV</v>
          </cell>
          <cell r="J10" t="str">
            <v>DEC</v>
          </cell>
          <cell r="K10" t="str">
            <v>QTR2</v>
          </cell>
          <cell r="L10" t="str">
            <v>QTR3</v>
          </cell>
          <cell r="M10" t="str">
            <v>QTR4</v>
          </cell>
        </row>
        <row r="11">
          <cell r="B11" t="str">
            <v>MAY</v>
          </cell>
          <cell r="C11" t="str">
            <v>JUN</v>
          </cell>
          <cell r="D11" t="str">
            <v>JUL</v>
          </cell>
          <cell r="E11" t="str">
            <v>AUG</v>
          </cell>
          <cell r="F11" t="str">
            <v>SEP</v>
          </cell>
          <cell r="G11" t="str">
            <v>OCT</v>
          </cell>
          <cell r="H11" t="str">
            <v>NOV</v>
          </cell>
          <cell r="I11" t="str">
            <v>DEC</v>
          </cell>
          <cell r="J11" t="str">
            <v>JAN</v>
          </cell>
          <cell r="K11" t="str">
            <v>QTR3</v>
          </cell>
          <cell r="L11" t="str">
            <v>QTR4</v>
          </cell>
          <cell r="M11" t="str">
            <v>QTR1</v>
          </cell>
        </row>
        <row r="12">
          <cell r="B12" t="str">
            <v>JUN</v>
          </cell>
          <cell r="C12" t="str">
            <v>JUL</v>
          </cell>
          <cell r="D12" t="str">
            <v>AUG</v>
          </cell>
          <cell r="E12" t="str">
            <v>SEP</v>
          </cell>
          <cell r="F12" t="str">
            <v>OCT</v>
          </cell>
          <cell r="G12" t="str">
            <v>NOV</v>
          </cell>
          <cell r="H12" t="str">
            <v>DEC</v>
          </cell>
          <cell r="I12" t="str">
            <v>JAN</v>
          </cell>
          <cell r="J12" t="str">
            <v>FEB</v>
          </cell>
          <cell r="K12" t="str">
            <v>QTR3</v>
          </cell>
          <cell r="L12" t="str">
            <v>QTR4</v>
          </cell>
          <cell r="M12" t="str">
            <v>QTR1</v>
          </cell>
        </row>
        <row r="13">
          <cell r="B13" t="str">
            <v>JUL</v>
          </cell>
          <cell r="C13" t="str">
            <v>AUG</v>
          </cell>
          <cell r="D13" t="str">
            <v>SEP</v>
          </cell>
          <cell r="E13" t="str">
            <v>OCT</v>
          </cell>
          <cell r="F13" t="str">
            <v>NOV</v>
          </cell>
          <cell r="G13" t="str">
            <v>DEC</v>
          </cell>
          <cell r="H13" t="str">
            <v>JAN</v>
          </cell>
          <cell r="I13" t="str">
            <v>FEB</v>
          </cell>
          <cell r="J13" t="str">
            <v>MAR</v>
          </cell>
          <cell r="K13" t="str">
            <v>QTR3</v>
          </cell>
          <cell r="L13" t="str">
            <v>QTR4</v>
          </cell>
          <cell r="M13" t="str">
            <v>QTR1</v>
          </cell>
        </row>
        <row r="14">
          <cell r="B14" t="str">
            <v>AUG</v>
          </cell>
          <cell r="C14" t="str">
            <v>SEP</v>
          </cell>
          <cell r="D14" t="str">
            <v>OCT</v>
          </cell>
          <cell r="E14" t="str">
            <v>NOV</v>
          </cell>
          <cell r="F14" t="str">
            <v>DEC</v>
          </cell>
          <cell r="G14" t="str">
            <v>JAN</v>
          </cell>
          <cell r="H14" t="str">
            <v>FEB</v>
          </cell>
          <cell r="I14" t="str">
            <v>MAR</v>
          </cell>
          <cell r="J14" t="str">
            <v>APR</v>
          </cell>
          <cell r="K14" t="str">
            <v>QTR4</v>
          </cell>
          <cell r="L14" t="str">
            <v>QTR1</v>
          </cell>
          <cell r="M14" t="str">
            <v>QTR2</v>
          </cell>
        </row>
        <row r="15">
          <cell r="B15" t="str">
            <v>SEP</v>
          </cell>
          <cell r="C15" t="str">
            <v>OCT</v>
          </cell>
          <cell r="D15" t="str">
            <v>NOV</v>
          </cell>
          <cell r="E15" t="str">
            <v>DEC</v>
          </cell>
          <cell r="F15" t="str">
            <v>JAN</v>
          </cell>
          <cell r="G15" t="str">
            <v>FEB</v>
          </cell>
          <cell r="H15" t="str">
            <v>MAR</v>
          </cell>
          <cell r="I15" t="str">
            <v>APR</v>
          </cell>
          <cell r="J15" t="str">
            <v>MAY</v>
          </cell>
          <cell r="K15" t="str">
            <v>QTR4</v>
          </cell>
          <cell r="L15" t="str">
            <v>QTR1</v>
          </cell>
          <cell r="M15" t="str">
            <v>QTR2</v>
          </cell>
        </row>
        <row r="16">
          <cell r="B16" t="str">
            <v>OCT</v>
          </cell>
          <cell r="C16" t="str">
            <v>NOV</v>
          </cell>
          <cell r="D16" t="str">
            <v>DEC</v>
          </cell>
          <cell r="E16" t="str">
            <v>JAN</v>
          </cell>
          <cell r="F16" t="str">
            <v>FEB</v>
          </cell>
          <cell r="G16" t="str">
            <v>MAR</v>
          </cell>
          <cell r="H16" t="str">
            <v>APR</v>
          </cell>
          <cell r="I16" t="str">
            <v>MAY</v>
          </cell>
          <cell r="J16" t="str">
            <v>JUN</v>
          </cell>
          <cell r="K16" t="str">
            <v>QTR4</v>
          </cell>
          <cell r="L16" t="str">
            <v>QTR1</v>
          </cell>
          <cell r="M16" t="str">
            <v>QTR2</v>
          </cell>
        </row>
        <row r="19">
          <cell r="D19">
            <v>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 val="Pivot"/>
      <sheetName val="BRIO Data"/>
      <sheetName val="LookupTables"/>
      <sheetName val="Dec Back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h flow"/>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ecutive Summary"/>
      <sheetName val="Forecast Summary by Q"/>
      <sheetName val="Pro forma ETR Summary"/>
      <sheetName val="Low-Tax Detail FY02"/>
      <sheetName val="GAAP ETR Summary"/>
      <sheetName val="R&amp;D Credit"/>
      <sheetName val="Low-Tax Detail FY03"/>
      <sheetName val="High-Tax Detail"/>
      <sheetName val="FTC Benefit"/>
      <sheetName val="EPSG"/>
      <sheetName val="CSG"/>
      <sheetName val="ATG"/>
      <sheetName val="SPG"/>
      <sheetName val="LSCA"/>
      <sheetName val="Group to Agilent"/>
      <sheetName val="BU Detail"/>
      <sheetName val="FY03 Data Input"/>
      <sheetName val="Structural"/>
      <sheetName val="Low-Tax Uncertainty FY02"/>
      <sheetName val="Low-Tax Support FY02"/>
      <sheetName val="Jurisdictions-FY"/>
      <sheetName val="Worldwide"/>
      <sheetName val="Other"/>
      <sheetName val="A-6 Footnote"/>
      <sheetName val="A-2 Pretax and PF (not used)"/>
      <sheetName val="A-7 Rate Application (not used)"/>
      <sheetName val="GAAP To EBG (not used)"/>
      <sheetName val="LT-YTD (not used)"/>
      <sheetName val="J-YTD (not used)"/>
      <sheetName val="O-YTD (not used)"/>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GILENT"/>
      <sheetName val="EPSG"/>
      <sheetName val="CSG"/>
      <sheetName val="ATG"/>
      <sheetName val="TMO SEGMENT (EPSG, CSG and ATG)"/>
      <sheetName val="SPG"/>
      <sheetName val="CAG"/>
    </sheetNames>
    <sheetDataSet>
      <sheetData sheetId="1">
        <row r="4">
          <cell r="F4" t="str">
            <v>Q199</v>
          </cell>
          <cell r="G4" t="str">
            <v>Q299</v>
          </cell>
          <cell r="H4" t="str">
            <v>Q399</v>
          </cell>
          <cell r="I4" t="str">
            <v>Q499</v>
          </cell>
        </row>
        <row r="5">
          <cell r="F5">
            <v>641</v>
          </cell>
          <cell r="G5">
            <v>652</v>
          </cell>
          <cell r="H5">
            <v>684</v>
          </cell>
          <cell r="I5">
            <v>821</v>
          </cell>
        </row>
        <row r="6">
          <cell r="F6">
            <v>576.49</v>
          </cell>
          <cell r="G6">
            <v>622.49</v>
          </cell>
          <cell r="H6">
            <v>633.49</v>
          </cell>
          <cell r="I6">
            <v>726.49</v>
          </cell>
        </row>
        <row r="7">
          <cell r="F7">
            <v>291.4</v>
          </cell>
          <cell r="G7">
            <v>298.4</v>
          </cell>
          <cell r="H7">
            <v>302</v>
          </cell>
          <cell r="I7">
            <v>360</v>
          </cell>
        </row>
        <row r="8">
          <cell r="F8">
            <v>285.49</v>
          </cell>
          <cell r="G8">
            <v>324.49</v>
          </cell>
          <cell r="H8">
            <v>331.49</v>
          </cell>
          <cell r="I8">
            <v>366.49</v>
          </cell>
        </row>
        <row r="9">
          <cell r="F9">
            <v>77</v>
          </cell>
          <cell r="G9">
            <v>80</v>
          </cell>
          <cell r="H9">
            <v>77</v>
          </cell>
          <cell r="I9">
            <v>92</v>
          </cell>
        </row>
        <row r="10">
          <cell r="F10">
            <v>81</v>
          </cell>
          <cell r="G10">
            <v>89</v>
          </cell>
          <cell r="H10">
            <v>88</v>
          </cell>
          <cell r="I10">
            <v>103</v>
          </cell>
        </row>
        <row r="11">
          <cell r="F11">
            <v>48</v>
          </cell>
          <cell r="G11">
            <v>52</v>
          </cell>
          <cell r="H11">
            <v>50</v>
          </cell>
          <cell r="I11">
            <v>68</v>
          </cell>
        </row>
        <row r="12">
          <cell r="F12">
            <v>41.625</v>
          </cell>
          <cell r="G12">
            <v>41.625</v>
          </cell>
          <cell r="H12">
            <v>42.625</v>
          </cell>
          <cell r="I12">
            <v>52.625</v>
          </cell>
        </row>
        <row r="13">
          <cell r="F13">
            <v>247.625</v>
          </cell>
          <cell r="G13">
            <v>262.625</v>
          </cell>
          <cell r="H13">
            <v>257.625</v>
          </cell>
          <cell r="I13">
            <v>315.625</v>
          </cell>
        </row>
        <row r="14">
          <cell r="F14">
            <v>37.865</v>
          </cell>
          <cell r="G14">
            <v>61.865</v>
          </cell>
          <cell r="H14">
            <v>73.865</v>
          </cell>
          <cell r="I14">
            <v>50.865</v>
          </cell>
        </row>
        <row r="15">
          <cell r="F15">
            <v>170.625</v>
          </cell>
          <cell r="G15">
            <v>182.625</v>
          </cell>
          <cell r="H15">
            <v>180.625</v>
          </cell>
          <cell r="I15">
            <v>223.625</v>
          </cell>
        </row>
        <row r="16">
          <cell r="F16">
            <v>485</v>
          </cell>
          <cell r="G16">
            <v>503</v>
          </cell>
          <cell r="H16">
            <v>529</v>
          </cell>
          <cell r="I16">
            <v>520</v>
          </cell>
        </row>
        <row r="17">
          <cell r="F17">
            <v>2.4032989690721647</v>
          </cell>
          <cell r="G17">
            <v>2.372962226640159</v>
          </cell>
          <cell r="H17">
            <v>2.283553875236295</v>
          </cell>
          <cell r="I17">
            <v>2.769230769230769</v>
          </cell>
        </row>
        <row r="19">
          <cell r="F19">
            <v>395</v>
          </cell>
          <cell r="G19">
            <v>405.8</v>
          </cell>
          <cell r="H19">
            <v>409.3</v>
          </cell>
          <cell r="I19">
            <v>410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Y02 Estimate"/>
      <sheetName val="FY02 Consol"/>
      <sheetName val="FY03 Estimate"/>
      <sheetName val="FY04 Estimate"/>
      <sheetName val="NOL Carryback"/>
      <sheetName val="Sch M 2001"/>
      <sheetName val="Sch M 2002-04"/>
      <sheetName val="Income FY02-04 Summary"/>
      <sheetName val="Assumptions"/>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21 - Valuation Allow Analysi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mments"/>
      <sheetName val="TABLE OF CONTENTS"/>
      <sheetName val="NOTES"/>
      <sheetName val="AGILENT"/>
      <sheetName val="CORP GIO RESIDUALS"/>
      <sheetName val="ATG Group"/>
      <sheetName val="ATG-EMT"/>
      <sheetName val="ATG-STE"/>
      <sheetName val="CSG Group"/>
      <sheetName val="CSG-OSS"/>
      <sheetName val="CSG-INST"/>
      <sheetName val="LSCA Group"/>
      <sheetName val="LSCA-LS"/>
      <sheetName val="LSCA-CA"/>
      <sheetName val="SPG Group"/>
      <sheetName val="SPG-NSBU"/>
      <sheetName val="SPG-PSBU"/>
      <sheetName val="SPG-ECBU"/>
      <sheetName val="SPG-LUMI"/>
      <sheetName val="EPSG Group"/>
      <sheetName val="EPSG-CNS"/>
      <sheetName val="EPSG-WBU"/>
      <sheetName val="EPSG-MIBU"/>
      <sheetName val="EPSG-GSBU"/>
      <sheetName val="ATG vs Comps Graph"/>
      <sheetName val="CSG vs Comps Graph"/>
      <sheetName val="LSCA vs Comps Graph"/>
      <sheetName val="SPG vs Comps Graph"/>
      <sheetName val="EPSG vs Comps Grap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Y02 Estimate"/>
      <sheetName val="FY02 Consol"/>
      <sheetName val="FY03 Estimate"/>
      <sheetName val="FY04 Estimate"/>
      <sheetName val="NOL Carryback"/>
      <sheetName val="Sch M 2001"/>
      <sheetName val="Sch M 2002-04"/>
      <sheetName val="Income FY02-04 Summary"/>
      <sheetName val="Assumptions"/>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Y02 Estimate"/>
      <sheetName val="FY02 Consol"/>
      <sheetName val="FY03 Estimate"/>
      <sheetName val="FY04 Estimate"/>
      <sheetName val="NOL Carryback"/>
      <sheetName val="Sch M 2001"/>
      <sheetName val="Sch M 2002-04"/>
      <sheetName val="Income FY02-04 Summary"/>
      <sheetName val="Assumptions"/>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ummary - U.S.$"/>
      <sheetName val="Exchange Rates"/>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Quest_and_Amort"/>
      <sheetName val="Worksheet"/>
      <sheetName val="PBO G&amp;L carve-out"/>
      <sheetName val="Asset Mgrs"/>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ension Overall Summary"/>
      <sheetName val="Restructuring (M)"/>
      <sheetName val="CTA (M)"/>
      <sheetName val=" SAB 101 (Q)"/>
      <sheetName val=" SAB 101 - By Countr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ata source"/>
      <sheetName val="Current &amp; Deferred Calc"/>
      <sheetName val="Return to Provision"/>
      <sheetName val="Tax Acct Analysis - Functional"/>
      <sheetName val="Tax Acct Analysis - U.S.$"/>
      <sheetName val="Proof of Payable"/>
      <sheetName val="USD Tax Summary"/>
    </sheetNames>
    <sheetDataSet>
      <sheetData sheetId="1">
        <row r="8">
          <cell r="F8">
            <v>0.3495</v>
          </cell>
        </row>
        <row r="10">
          <cell r="F10">
            <v>1.3049</v>
          </cell>
        </row>
        <row r="11">
          <cell r="C11">
            <v>6963</v>
          </cell>
        </row>
        <row r="24">
          <cell r="C24">
            <v>294</v>
          </cell>
        </row>
        <row r="45">
          <cell r="C45">
            <v>796</v>
          </cell>
        </row>
        <row r="59">
          <cell r="E59">
            <v>0</v>
          </cell>
          <cell r="F59">
            <v>0</v>
          </cell>
          <cell r="G59">
            <v>0</v>
          </cell>
          <cell r="H59">
            <v>278.202</v>
          </cell>
          <cell r="I59">
            <v>278.202</v>
          </cell>
          <cell r="J59">
            <v>-268.06649999999996</v>
          </cell>
          <cell r="K59">
            <v>546.2685</v>
          </cell>
          <cell r="L59">
            <v>278.20200000000006</v>
          </cell>
          <cell r="N59">
            <v>-98.5270766910814</v>
          </cell>
          <cell r="O59">
            <v>231.45513270142177</v>
          </cell>
        </row>
        <row r="63">
          <cell r="C63">
            <v>0</v>
          </cell>
        </row>
        <row r="70">
          <cell r="E70">
            <v>2814.5235</v>
          </cell>
          <cell r="G70">
            <v>1344.8110993106418</v>
          </cell>
        </row>
        <row r="71">
          <cell r="E71">
            <v>0</v>
          </cell>
          <cell r="G71">
            <v>0</v>
          </cell>
        </row>
        <row r="72">
          <cell r="E72">
            <v>2814.5235</v>
          </cell>
          <cell r="G72">
            <v>1344.8110993106418</v>
          </cell>
        </row>
        <row r="74">
          <cell r="E74">
            <v>-278.202</v>
          </cell>
          <cell r="G74">
            <v>-132.92805601034036</v>
          </cell>
        </row>
        <row r="75">
          <cell r="E75">
            <v>0</v>
          </cell>
          <cell r="G75">
            <v>0</v>
          </cell>
        </row>
        <row r="76">
          <cell r="E76">
            <v>-278.202</v>
          </cell>
          <cell r="G76">
            <v>-132.92805601034036</v>
          </cell>
        </row>
        <row r="78">
          <cell r="E78">
            <v>2536.3215</v>
          </cell>
          <cell r="G78">
            <v>1211.8830433003013</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JVData"/>
      <sheetName val="Price"/>
      <sheetName val="CONVERSION"/>
      <sheetName val="DomSum"/>
      <sheetName val="MAS 4"/>
      <sheetName val="MAS 5"/>
      <sheetName val="MAS 6"/>
      <sheetName val="MAS 7"/>
      <sheetName val="MAS 8"/>
      <sheetName val="RVSL-PPB1798"/>
      <sheetName val="Dom Legal"/>
      <sheetName val="Dom Accel&amp;Forfeit"/>
      <sheetName val="Int'l Conversion"/>
      <sheetName val="Int'l Sum"/>
      <sheetName val="4 - COS"/>
      <sheetName val="5 - R&amp;D"/>
      <sheetName val="6 - FESS"/>
      <sheetName val="6 - MKTG"/>
      <sheetName val="7 - ADMIN"/>
      <sheetName val="HARRIS FOREIGN"/>
      <sheetName val="INT'L ACCEL&amp;FORF"/>
      <sheetName val="L36"/>
      <sheetName val="FOREIGN EXP"/>
      <sheetName val="SumExp."/>
      <sheetName val="Q2Beg Shares"/>
      <sheetName val="Dom Tax Amort"/>
      <sheetName val="DOM TAX Accel "/>
      <sheetName val="INT'L TAX Accel"/>
      <sheetName val="DomesticCometChk"/>
    </sheetNames>
    <sheetDataSet>
      <sheetData sheetId="1">
        <row r="8">
          <cell r="B8" t="str">
            <v>Q297</v>
          </cell>
          <cell r="C8">
            <v>35552</v>
          </cell>
        </row>
        <row r="9">
          <cell r="B9" t="str">
            <v>Q397</v>
          </cell>
          <cell r="C9">
            <v>35644</v>
          </cell>
          <cell r="D9">
            <v>56.94</v>
          </cell>
        </row>
        <row r="10">
          <cell r="B10" t="str">
            <v>Q497</v>
          </cell>
          <cell r="C10">
            <v>35736</v>
          </cell>
          <cell r="D10">
            <v>61.34</v>
          </cell>
        </row>
        <row r="11">
          <cell r="B11" t="str">
            <v>Q198</v>
          </cell>
          <cell r="C11">
            <v>35828</v>
          </cell>
          <cell r="D11">
            <v>60.13</v>
          </cell>
        </row>
        <row r="12">
          <cell r="B12" t="str">
            <v>Q298</v>
          </cell>
          <cell r="C12">
            <v>35917</v>
          </cell>
          <cell r="D12">
            <v>75.38</v>
          </cell>
        </row>
        <row r="13">
          <cell r="B13" t="str">
            <v>Q398</v>
          </cell>
          <cell r="C13">
            <v>36009</v>
          </cell>
          <cell r="D13">
            <v>55.5</v>
          </cell>
        </row>
        <row r="14">
          <cell r="B14" t="str">
            <v>Q498</v>
          </cell>
          <cell r="C14">
            <v>36101</v>
          </cell>
          <cell r="D14">
            <v>60.25</v>
          </cell>
        </row>
        <row r="15">
          <cell r="B15" t="str">
            <v>Q199</v>
          </cell>
          <cell r="C15">
            <v>36193</v>
          </cell>
          <cell r="D15">
            <v>78.38</v>
          </cell>
        </row>
        <row r="16">
          <cell r="B16" t="str">
            <v>Q299</v>
          </cell>
          <cell r="C16">
            <v>36282</v>
          </cell>
          <cell r="D16">
            <v>78.88</v>
          </cell>
        </row>
        <row r="17">
          <cell r="B17" t="str">
            <v>Q399</v>
          </cell>
          <cell r="C17">
            <v>36374</v>
          </cell>
          <cell r="D17">
            <v>104.69</v>
          </cell>
        </row>
        <row r="18">
          <cell r="B18" t="str">
            <v>Q499</v>
          </cell>
          <cell r="C18">
            <v>36466</v>
          </cell>
          <cell r="D18">
            <v>74.19</v>
          </cell>
        </row>
        <row r="19">
          <cell r="B19" t="str">
            <v>Q100</v>
          </cell>
          <cell r="C19">
            <v>36558</v>
          </cell>
          <cell r="D19">
            <v>108.25</v>
          </cell>
        </row>
        <row r="20">
          <cell r="B20" t="str">
            <v>Q200</v>
          </cell>
          <cell r="C20">
            <v>36648</v>
          </cell>
          <cell r="D20">
            <v>88.63</v>
          </cell>
        </row>
        <row r="21">
          <cell r="B21" t="str">
            <v>Q300</v>
          </cell>
          <cell r="C21">
            <v>36740</v>
          </cell>
          <cell r="D21">
            <v>40.75</v>
          </cell>
        </row>
        <row r="22">
          <cell r="B22" t="str">
            <v>Q400</v>
          </cell>
          <cell r="C22">
            <v>36832</v>
          </cell>
        </row>
        <row r="23">
          <cell r="B23" t="str">
            <v>insert more rows</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JVData"/>
      <sheetName val="Price"/>
      <sheetName val="CONVERSION"/>
      <sheetName val="DomSum"/>
      <sheetName val="MAS 4"/>
      <sheetName val="MAS 5"/>
      <sheetName val="MAS 6"/>
      <sheetName val="MAS 7"/>
      <sheetName val="MAS 8"/>
      <sheetName val="RVSL-PPB1798"/>
      <sheetName val="Dom Legal"/>
      <sheetName val="Dom Accel&amp;Forfeit"/>
      <sheetName val="Int'l Conversion"/>
      <sheetName val="Int'l Sum"/>
      <sheetName val="4 - COS"/>
      <sheetName val="5 - R&amp;D"/>
      <sheetName val="6 - FESS"/>
      <sheetName val="6 - MKTG"/>
      <sheetName val="7 - ADMIN"/>
      <sheetName val="HARRIS FOREIGN"/>
      <sheetName val="INT'L ACCEL&amp;FORF"/>
      <sheetName val="L36"/>
      <sheetName val="FOREIGN EXP"/>
      <sheetName val="SumExp."/>
      <sheetName val="Q2Beg Shares"/>
      <sheetName val="Dom Tax Amort"/>
      <sheetName val="DOM TAX Accel "/>
      <sheetName val="INT'L TAX Accel"/>
      <sheetName val="DomesticCometChk"/>
    </sheetNames>
    <sheetDataSet>
      <sheetData sheetId="2">
        <row r="5">
          <cell r="A5" t="str">
            <v>Q198</v>
          </cell>
          <cell r="B5">
            <v>60.13</v>
          </cell>
          <cell r="C5">
            <v>82653</v>
          </cell>
          <cell r="D5">
            <v>8.1344</v>
          </cell>
          <cell r="E5">
            <v>2.2884</v>
          </cell>
          <cell r="G5">
            <v>9</v>
          </cell>
          <cell r="H5">
            <v>3</v>
          </cell>
          <cell r="I5">
            <v>10</v>
          </cell>
          <cell r="J5">
            <v>60.13</v>
          </cell>
          <cell r="L5">
            <v>4969924.890000001</v>
          </cell>
          <cell r="N5">
            <v>10</v>
          </cell>
          <cell r="O5">
            <v>60.13</v>
          </cell>
        </row>
        <row r="6">
          <cell r="A6" t="str">
            <v>Q298</v>
          </cell>
          <cell r="B6">
            <v>75.38</v>
          </cell>
          <cell r="C6">
            <v>75298</v>
          </cell>
          <cell r="D6">
            <v>9.4901</v>
          </cell>
          <cell r="E6">
            <v>2.6698</v>
          </cell>
          <cell r="G6">
            <v>10</v>
          </cell>
          <cell r="H6">
            <v>3</v>
          </cell>
          <cell r="I6">
            <v>12</v>
          </cell>
          <cell r="J6">
            <v>75.38</v>
          </cell>
          <cell r="L6">
            <v>5675963.239999999</v>
          </cell>
          <cell r="N6">
            <v>12</v>
          </cell>
          <cell r="O6">
            <v>75.38</v>
          </cell>
        </row>
        <row r="7">
          <cell r="A7" t="str">
            <v>Q398</v>
          </cell>
          <cell r="B7">
            <v>55.5</v>
          </cell>
          <cell r="C7">
            <v>91659</v>
          </cell>
          <cell r="D7">
            <v>124776.8794</v>
          </cell>
          <cell r="E7">
            <v>35102.9118</v>
          </cell>
          <cell r="G7">
            <v>124777</v>
          </cell>
          <cell r="H7">
            <v>35103</v>
          </cell>
          <cell r="I7">
            <v>153258</v>
          </cell>
          <cell r="J7">
            <v>40.76932848201191</v>
          </cell>
          <cell r="L7">
            <v>5087074.5</v>
          </cell>
          <cell r="N7">
            <v>153258</v>
          </cell>
          <cell r="O7">
            <v>33.19288063265866</v>
          </cell>
        </row>
        <row r="8">
          <cell r="A8" t="str">
            <v>Q498</v>
          </cell>
          <cell r="B8">
            <v>60.25</v>
          </cell>
          <cell r="C8">
            <v>101432</v>
          </cell>
          <cell r="D8">
            <v>138106.3695</v>
          </cell>
          <cell r="E8">
            <v>38852.8366</v>
          </cell>
          <cell r="G8">
            <v>138107</v>
          </cell>
          <cell r="H8">
            <v>38853</v>
          </cell>
          <cell r="I8">
            <v>177357</v>
          </cell>
          <cell r="J8">
            <v>44.25031316298232</v>
          </cell>
          <cell r="L8">
            <v>6111278</v>
          </cell>
          <cell r="N8">
            <v>177357</v>
          </cell>
          <cell r="O8">
            <v>34.4574953342693</v>
          </cell>
        </row>
        <row r="9">
          <cell r="A9" t="str">
            <v>Q199</v>
          </cell>
          <cell r="B9">
            <v>78.38</v>
          </cell>
          <cell r="C9">
            <v>84406</v>
          </cell>
          <cell r="D9">
            <v>114930.2473</v>
          </cell>
          <cell r="E9">
            <v>32332.8036</v>
          </cell>
          <cell r="G9">
            <v>114931</v>
          </cell>
          <cell r="H9">
            <v>32333</v>
          </cell>
          <cell r="I9">
            <v>147037</v>
          </cell>
          <cell r="J9">
            <v>57.562731377957206</v>
          </cell>
          <cell r="L9">
            <v>6615742.279999999</v>
          </cell>
          <cell r="N9">
            <v>147037</v>
          </cell>
          <cell r="O9">
            <v>44.993724572726585</v>
          </cell>
        </row>
        <row r="10">
          <cell r="A10" t="str">
            <v>Q299</v>
          </cell>
          <cell r="B10">
            <v>78.88</v>
          </cell>
          <cell r="C10">
            <v>74925</v>
          </cell>
          <cell r="D10">
            <v>102103.7313</v>
          </cell>
          <cell r="E10">
            <v>28724.37</v>
          </cell>
          <cell r="G10">
            <v>102104</v>
          </cell>
          <cell r="H10">
            <v>28725</v>
          </cell>
          <cell r="I10">
            <v>130816</v>
          </cell>
          <cell r="J10">
            <v>57.88298205750999</v>
          </cell>
          <cell r="L10">
            <v>5910084</v>
          </cell>
          <cell r="N10">
            <v>130816</v>
          </cell>
          <cell r="O10">
            <v>45.17860200587084</v>
          </cell>
        </row>
        <row r="11">
          <cell r="A11" t="str">
            <v>Q399</v>
          </cell>
          <cell r="B11">
            <v>104.69</v>
          </cell>
          <cell r="C11">
            <v>58434</v>
          </cell>
          <cell r="D11">
            <v>79426.516</v>
          </cell>
          <cell r="E11">
            <v>22344.7004</v>
          </cell>
          <cell r="G11">
            <v>79427</v>
          </cell>
          <cell r="H11">
            <v>22345</v>
          </cell>
          <cell r="I11">
            <v>101500</v>
          </cell>
          <cell r="J11">
            <v>77.0198479106601</v>
          </cell>
          <cell r="L11">
            <v>6117455.46</v>
          </cell>
          <cell r="N11">
            <v>101500</v>
          </cell>
          <cell r="O11">
            <v>60.270497142857145</v>
          </cell>
        </row>
        <row r="12">
          <cell r="A12" t="str">
            <v>Q499</v>
          </cell>
          <cell r="B12">
            <v>74.19</v>
          </cell>
          <cell r="C12">
            <v>89152</v>
          </cell>
          <cell r="D12">
            <v>120800.5374</v>
          </cell>
          <cell r="E12">
            <v>33984.2656</v>
          </cell>
          <cell r="G12">
            <v>120801</v>
          </cell>
          <cell r="H12">
            <v>33985</v>
          </cell>
          <cell r="I12">
            <v>154465</v>
          </cell>
          <cell r="J12">
            <v>54.75274939776988</v>
          </cell>
          <cell r="L12">
            <v>6614186.88</v>
          </cell>
          <cell r="N12">
            <v>154465</v>
          </cell>
          <cell r="O12">
            <v>42.81997138510342</v>
          </cell>
        </row>
        <row r="13">
          <cell r="A13" t="str">
            <v>Q100</v>
          </cell>
          <cell r="B13">
            <v>108.25</v>
          </cell>
          <cell r="C13">
            <v>68143</v>
          </cell>
          <cell r="D13">
            <v>91777.1725</v>
          </cell>
          <cell r="E13">
            <v>25819.2544</v>
          </cell>
          <cell r="G13">
            <v>91778</v>
          </cell>
          <cell r="H13">
            <v>25820</v>
          </cell>
          <cell r="I13">
            <v>117160</v>
          </cell>
          <cell r="J13">
            <v>80.37307143324108</v>
          </cell>
          <cell r="L13">
            <v>7376479.75</v>
          </cell>
          <cell r="N13">
            <v>117160</v>
          </cell>
          <cell r="O13">
            <v>62.96073531922158</v>
          </cell>
        </row>
        <row r="14">
          <cell r="A14" t="str">
            <v>Q200</v>
          </cell>
          <cell r="B14">
            <v>88.63</v>
          </cell>
          <cell r="C14">
            <v>79127</v>
          </cell>
          <cell r="D14">
            <v>771930.9434999999</v>
          </cell>
          <cell r="E14">
            <v>217163.81220000001</v>
          </cell>
          <cell r="G14">
            <v>79127</v>
          </cell>
          <cell r="H14">
            <v>0</v>
          </cell>
          <cell r="I14">
            <v>79127</v>
          </cell>
          <cell r="J14">
            <v>88.63</v>
          </cell>
          <cell r="L14">
            <v>7013026.01</v>
          </cell>
          <cell r="N14">
            <v>79127</v>
          </cell>
          <cell r="O14">
            <v>88.63</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Ownership &amp; Change Control"/>
      <sheetName val="Documentation"/>
      <sheetName val="T1 - Pretax and Pro forma"/>
      <sheetName val="T2 - Non-GAAP ETR Summary"/>
      <sheetName val="T3 - GAAP ETR Summary"/>
      <sheetName val="T3A - GAAP Disc Ops "/>
      <sheetName val="T3B - SPG GAAP ETR Summary"/>
      <sheetName val="T3C - Disc Ops Tax Exp"/>
      <sheetName val="T3D - SPG Gain Reconciliation"/>
      <sheetName val="T3E -Disc Ops PL FY'06 Forecast"/>
      <sheetName val="T4 - Forecast Summary by Q"/>
      <sheetName val="T5 - Rate Application"/>
      <sheetName val="T6-1 - World Tax - Non-GAAP"/>
      <sheetName val="T6-2 - World Tax - GAAP"/>
      <sheetName val="T6-3 - World Tax Compare"/>
      <sheetName val="T-7 - ITM Summary"/>
      <sheetName val="T8-1 - Foreign Tax Variance"/>
      <sheetName val="T8-2 - Subpart F Tax"/>
      <sheetName val="T9 - OCI Tax Benefit"/>
      <sheetName val="T10 - Vaud Foreign Tax Proj"/>
      <sheetName val="T11 - PF Items - Jan Flash"/>
      <sheetName val="T12 - Jurisdiction Tax - Q1"/>
      <sheetName val="T13 - Jan'06 YTD Cash Pymts"/>
      <sheetName val="T14 - Corp Dvlmt Forecast"/>
      <sheetName val="T15 - Jan Flash"/>
      <sheetName val="T16 - State Min Tax"/>
      <sheetName val="T17 - Combined State ETR"/>
      <sheetName val="T18 - EIE Est Benefit Q1'06"/>
      <sheetName val="T19 - FED R&amp;D Credit Calc-Q1'06"/>
      <sheetName val="T20 - Federal AMT"/>
      <sheetName val="T21 - Valuation Allow Analysis"/>
      <sheetName val="T21-A - Valuation Allow - US"/>
      <sheetName val="T21-B - Valuation Allow - UK"/>
      <sheetName val="T21-C - Val Allow - SOB 162"/>
      <sheetName val="T21-D - Val Allow - Wavics"/>
      <sheetName val="T21-E - Val Allow - SSI"/>
      <sheetName val="T22 - APB 23 and HIA"/>
      <sheetName val="T23 - Other Perm Diff"/>
      <sheetName val="T24 - SPG Goodwill Impairment"/>
      <sheetName val="T3D - SPG Gain Not Used"/>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structions"/>
      <sheetName val="JV Form Template"/>
      <sheetName val="JV Summary Template"/>
      <sheetName val="Workspace"/>
      <sheetName val="MUs"/>
      <sheetName val="IC FA List"/>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US Tax Benefit"/>
      <sheetName val="UK Tax Benefit"/>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M1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901"/>
      <sheetName val="Details"/>
    </sheetNames>
    <sheetDataSet>
      <sheetData sheetId="0">
        <row r="1">
          <cell r="B1" t="str">
            <v>ACCOUNT RECONCILIATION AGILENT</v>
          </cell>
        </row>
        <row r="3">
          <cell r="B3" t="str">
            <v>ACCOUNT:</v>
          </cell>
          <cell r="D3">
            <v>1901</v>
          </cell>
          <cell r="E3" t="str">
            <v> </v>
          </cell>
          <cell r="F3" t="str">
            <v>MONTH:</v>
          </cell>
          <cell r="G3" t="str">
            <v>Mar</v>
          </cell>
        </row>
        <row r="5">
          <cell r="B5" t="str">
            <v>DESCRIPT:</v>
          </cell>
          <cell r="D5" t="str">
            <v>Long Term Investment</v>
          </cell>
          <cell r="F5" t="str">
            <v>CODE:</v>
          </cell>
          <cell r="G5" t="str">
            <v>L$</v>
          </cell>
        </row>
        <row r="7">
          <cell r="B7" t="str">
            <v>USER:</v>
          </cell>
          <cell r="D7" t="str">
            <v>Michael</v>
          </cell>
          <cell r="F7" t="str">
            <v>ACC.RATE:</v>
          </cell>
          <cell r="G7">
            <v>0.872</v>
          </cell>
        </row>
        <row r="10">
          <cell r="B10" t="str">
            <v>month of</v>
          </cell>
          <cell r="C10" t="str">
            <v>pieces</v>
          </cell>
          <cell r="D10" t="str">
            <v>text</v>
          </cell>
          <cell r="E10" t="str">
            <v>value</v>
          </cell>
          <cell r="F10" t="str">
            <v>value</v>
          </cell>
          <cell r="G10" t="str">
            <v>value</v>
          </cell>
          <cell r="H10" t="str">
            <v>additional</v>
          </cell>
        </row>
        <row r="11">
          <cell r="B11" t="str">
            <v>booking</v>
          </cell>
          <cell r="E11" t="str">
            <v>last period</v>
          </cell>
          <cell r="F11" t="str">
            <v>USD</v>
          </cell>
          <cell r="G11" t="str">
            <v>EUR</v>
          </cell>
          <cell r="H11" t="str">
            <v>information</v>
          </cell>
        </row>
        <row r="26">
          <cell r="F26">
            <v>311159.1211765071</v>
          </cell>
          <cell r="G26">
            <v>356833.85456021456</v>
          </cell>
        </row>
        <row r="27">
          <cell r="F27" t="str">
            <v>=========</v>
          </cell>
          <cell r="G27" t="str">
            <v>=========</v>
          </cell>
        </row>
        <row r="30">
          <cell r="F30">
            <v>-8958.098823492881</v>
          </cell>
          <cell r="G30">
            <v>-878.9854397854651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946"/>
      <sheetName val="1901"/>
      <sheetName val="1901 (2)"/>
    </sheetNames>
    <sheetDataSet>
      <sheetData sheetId="1">
        <row r="6">
          <cell r="C6" t="str">
            <v>Stueck</v>
          </cell>
          <cell r="D6" t="str">
            <v>Bew.FY98</v>
          </cell>
          <cell r="E6" t="str">
            <v>Balance 1901</v>
          </cell>
          <cell r="F6" t="str">
            <v>Diff.Anp. FY98</v>
          </cell>
          <cell r="G6" t="str">
            <v>Buchwert</v>
          </cell>
          <cell r="I6" t="str">
            <v>Nominale</v>
          </cell>
          <cell r="J6" t="str">
            <v>Kupon</v>
          </cell>
          <cell r="K6" t="str">
            <v>Tage</v>
          </cell>
        </row>
        <row r="8">
          <cell r="B8" t="str">
            <v>-</v>
          </cell>
          <cell r="C8" t="str">
            <v>-</v>
          </cell>
          <cell r="E8" t="str">
            <v>-</v>
          </cell>
          <cell r="F8" t="str">
            <v>-</v>
          </cell>
          <cell r="G8" t="str">
            <v>-</v>
          </cell>
          <cell r="H8" t="str">
            <v>-</v>
          </cell>
          <cell r="I8" t="str">
            <v>-</v>
          </cell>
          <cell r="J8" t="str">
            <v>-</v>
          </cell>
          <cell r="K8" t="str">
            <v>-</v>
          </cell>
        </row>
        <row r="9">
          <cell r="B9">
            <v>0.0725</v>
          </cell>
          <cell r="C9">
            <v>939</v>
          </cell>
          <cell r="D9">
            <v>98.75</v>
          </cell>
          <cell r="E9">
            <v>848386.5</v>
          </cell>
          <cell r="F9">
            <v>0</v>
          </cell>
          <cell r="G9">
            <v>848386.5</v>
          </cell>
          <cell r="H9">
            <v>1000</v>
          </cell>
          <cell r="I9">
            <v>939000</v>
          </cell>
          <cell r="J9" t="str">
            <v>23.09.92</v>
          </cell>
          <cell r="K9">
            <v>38</v>
          </cell>
        </row>
        <row r="10">
          <cell r="B10">
            <v>0.0675</v>
          </cell>
          <cell r="C10">
            <v>3150</v>
          </cell>
          <cell r="D10">
            <v>94.2</v>
          </cell>
          <cell r="E10">
            <v>2967300</v>
          </cell>
          <cell r="F10">
            <v>0</v>
          </cell>
          <cell r="G10">
            <v>2967300</v>
          </cell>
          <cell r="H10">
            <v>1000</v>
          </cell>
          <cell r="I10">
            <v>3150000</v>
          </cell>
          <cell r="J10" t="str">
            <v>25.05.93</v>
          </cell>
          <cell r="K10">
            <v>159</v>
          </cell>
        </row>
        <row r="11">
          <cell r="B11">
            <v>77</v>
          </cell>
          <cell r="C11">
            <v>1700</v>
          </cell>
          <cell r="D11">
            <v>906.253358</v>
          </cell>
          <cell r="E11">
            <v>1540630.7086</v>
          </cell>
          <cell r="F11">
            <v>4329.291399999987</v>
          </cell>
          <cell r="G11">
            <v>1544960</v>
          </cell>
          <cell r="H11">
            <v>1000</v>
          </cell>
          <cell r="I11">
            <v>1700000</v>
          </cell>
          <cell r="J11" t="str">
            <v>04.11.91</v>
          </cell>
          <cell r="K11">
            <v>362</v>
          </cell>
        </row>
        <row r="12">
          <cell r="B12">
            <v>0.0725</v>
          </cell>
          <cell r="C12">
            <v>527</v>
          </cell>
          <cell r="D12">
            <v>82.148991</v>
          </cell>
          <cell r="E12">
            <v>43292.518256999996</v>
          </cell>
          <cell r="F12">
            <v>2856.8717430000033</v>
          </cell>
          <cell r="G12">
            <v>46149.39</v>
          </cell>
          <cell r="H12">
            <v>95</v>
          </cell>
          <cell r="I12">
            <v>50065</v>
          </cell>
          <cell r="J12" t="str">
            <v>01.12.91</v>
          </cell>
          <cell r="K12">
            <v>335</v>
          </cell>
        </row>
        <row r="13">
          <cell r="B13">
            <v>0.0725</v>
          </cell>
          <cell r="C13">
            <v>15790</v>
          </cell>
          <cell r="D13">
            <v>82.148991</v>
          </cell>
          <cell r="E13">
            <v>1297132.5678899998</v>
          </cell>
          <cell r="F13">
            <v>85597.73211000022</v>
          </cell>
          <cell r="G13">
            <v>1382730.3</v>
          </cell>
          <cell r="H13">
            <v>95</v>
          </cell>
          <cell r="I13">
            <v>1500050</v>
          </cell>
          <cell r="J13" t="str">
            <v>01.12.91</v>
          </cell>
          <cell r="K13">
            <v>335</v>
          </cell>
        </row>
        <row r="14">
          <cell r="B14">
            <v>0.0725</v>
          </cell>
          <cell r="C14">
            <v>2539</v>
          </cell>
          <cell r="D14">
            <v>82.148991</v>
          </cell>
          <cell r="E14">
            <v>208576.288149</v>
          </cell>
          <cell r="F14">
            <v>13763.94185100001</v>
          </cell>
          <cell r="G14">
            <v>222340.23</v>
          </cell>
          <cell r="H14">
            <v>95</v>
          </cell>
          <cell r="I14">
            <v>241205</v>
          </cell>
          <cell r="J14" t="str">
            <v>01.12.91</v>
          </cell>
          <cell r="K14">
            <v>335</v>
          </cell>
        </row>
        <row r="15">
          <cell r="B15">
            <v>0.0725</v>
          </cell>
          <cell r="C15">
            <v>1158</v>
          </cell>
          <cell r="D15">
            <v>82.148991</v>
          </cell>
          <cell r="E15">
            <v>95128.531578</v>
          </cell>
          <cell r="F15">
            <v>6277.528422000003</v>
          </cell>
          <cell r="G15">
            <v>101406.06</v>
          </cell>
          <cell r="H15">
            <v>95</v>
          </cell>
          <cell r="I15">
            <v>110010</v>
          </cell>
          <cell r="J15" t="str">
            <v>01.12.91</v>
          </cell>
          <cell r="K15">
            <v>335</v>
          </cell>
        </row>
        <row r="16">
          <cell r="B16">
            <v>0.0725</v>
          </cell>
          <cell r="C16">
            <v>85</v>
          </cell>
          <cell r="D16">
            <v>82.148991</v>
          </cell>
          <cell r="E16">
            <v>6982.664234999999</v>
          </cell>
          <cell r="F16">
            <v>460.78576500000054</v>
          </cell>
          <cell r="G16">
            <v>7443.45</v>
          </cell>
          <cell r="H16">
            <v>95</v>
          </cell>
          <cell r="I16">
            <v>8075</v>
          </cell>
          <cell r="J16" t="str">
            <v>01.12.91</v>
          </cell>
          <cell r="K16">
            <v>335</v>
          </cell>
        </row>
        <row r="17">
          <cell r="B17">
            <v>0.0725</v>
          </cell>
          <cell r="C17">
            <v>9107</v>
          </cell>
          <cell r="D17">
            <v>82.148991</v>
          </cell>
          <cell r="E17">
            <v>748130.861037</v>
          </cell>
          <cell r="F17">
            <v>49369.128963000025</v>
          </cell>
          <cell r="G17">
            <v>797499.99</v>
          </cell>
          <cell r="H17">
            <v>95</v>
          </cell>
          <cell r="I17">
            <v>865165</v>
          </cell>
          <cell r="J17" t="str">
            <v>01.12.91</v>
          </cell>
          <cell r="K17">
            <v>335</v>
          </cell>
        </row>
        <row r="18">
          <cell r="B18">
            <v>0.0725</v>
          </cell>
          <cell r="C18">
            <v>632</v>
          </cell>
          <cell r="D18">
            <v>82.148991</v>
          </cell>
          <cell r="E18">
            <v>51918.162312</v>
          </cell>
          <cell r="F18">
            <v>3426.0776879999976</v>
          </cell>
          <cell r="G18">
            <v>55344.24</v>
          </cell>
          <cell r="H18">
            <v>95</v>
          </cell>
          <cell r="I18">
            <v>60040</v>
          </cell>
          <cell r="J18" t="str">
            <v>01.12.91</v>
          </cell>
          <cell r="K18">
            <v>335</v>
          </cell>
        </row>
        <row r="19">
          <cell r="B19">
            <v>0.0725</v>
          </cell>
          <cell r="C19">
            <v>1158</v>
          </cell>
          <cell r="D19">
            <v>82.148991</v>
          </cell>
          <cell r="E19">
            <v>95128.531578</v>
          </cell>
          <cell r="F19">
            <v>6277.528422000003</v>
          </cell>
          <cell r="G19">
            <v>101406.06</v>
          </cell>
          <cell r="H19">
            <v>95</v>
          </cell>
          <cell r="I19">
            <v>110010</v>
          </cell>
          <cell r="J19" t="str">
            <v>01.12.91</v>
          </cell>
          <cell r="K19">
            <v>335</v>
          </cell>
        </row>
        <row r="20">
          <cell r="B20">
            <v>0.0725</v>
          </cell>
          <cell r="C20">
            <v>1337</v>
          </cell>
          <cell r="D20">
            <v>82.148991</v>
          </cell>
          <cell r="E20">
            <v>109833.200967</v>
          </cell>
          <cell r="F20">
            <v>7247.8890329999995</v>
          </cell>
          <cell r="G20">
            <v>117081.09</v>
          </cell>
          <cell r="H20">
            <v>95</v>
          </cell>
          <cell r="I20">
            <v>127015</v>
          </cell>
          <cell r="J20" t="str">
            <v>01.12.91</v>
          </cell>
          <cell r="K20">
            <v>335</v>
          </cell>
        </row>
        <row r="21">
          <cell r="B21">
            <v>0.0725</v>
          </cell>
          <cell r="C21">
            <v>2369</v>
          </cell>
          <cell r="D21">
            <v>82.148991</v>
          </cell>
          <cell r="E21">
            <v>194610.959679</v>
          </cell>
          <cell r="F21">
            <v>12842.370320999995</v>
          </cell>
          <cell r="G21">
            <v>207453.33</v>
          </cell>
          <cell r="H21">
            <v>95</v>
          </cell>
          <cell r="I21">
            <v>225055</v>
          </cell>
          <cell r="J21" t="str">
            <v>01.12.91</v>
          </cell>
          <cell r="K21">
            <v>335</v>
          </cell>
        </row>
        <row r="22">
          <cell r="B22">
            <v>0.0725</v>
          </cell>
          <cell r="C22">
            <v>1158</v>
          </cell>
          <cell r="D22">
            <v>82.148991</v>
          </cell>
          <cell r="E22">
            <v>95128.531578</v>
          </cell>
          <cell r="F22">
            <v>6277.528422000003</v>
          </cell>
          <cell r="G22">
            <v>101406.06</v>
          </cell>
          <cell r="H22">
            <v>95</v>
          </cell>
          <cell r="I22">
            <v>110010</v>
          </cell>
          <cell r="J22" t="str">
            <v>01.12.91</v>
          </cell>
          <cell r="K22">
            <v>335</v>
          </cell>
        </row>
        <row r="23">
          <cell r="B23">
            <v>0.0725</v>
          </cell>
          <cell r="C23">
            <v>169</v>
          </cell>
          <cell r="D23">
            <v>82.148991</v>
          </cell>
          <cell r="E23">
            <v>13883.179478999999</v>
          </cell>
          <cell r="F23">
            <v>916.1505210000014</v>
          </cell>
          <cell r="G23">
            <v>14799.33</v>
          </cell>
          <cell r="H23">
            <v>95</v>
          </cell>
          <cell r="I23">
            <v>16055</v>
          </cell>
          <cell r="J23" t="str">
            <v>01.12.91</v>
          </cell>
          <cell r="K23">
            <v>335</v>
          </cell>
        </row>
        <row r="24">
          <cell r="A24" t="str">
            <v>A3 ANTEILE</v>
          </cell>
          <cell r="B24">
            <v>0.0725</v>
          </cell>
          <cell r="C24">
            <v>169</v>
          </cell>
          <cell r="D24">
            <v>82.148991</v>
          </cell>
          <cell r="E24">
            <v>13883.179478999999</v>
          </cell>
          <cell r="F24">
            <v>916.1505210000014</v>
          </cell>
          <cell r="G24">
            <v>14799.33</v>
          </cell>
          <cell r="H24">
            <v>95</v>
          </cell>
          <cell r="I24">
            <v>16055</v>
          </cell>
          <cell r="J24" t="str">
            <v>01.12.91</v>
          </cell>
          <cell r="K24">
            <v>335</v>
          </cell>
        </row>
        <row r="25">
          <cell r="B25">
            <v>0.0725</v>
          </cell>
          <cell r="C25">
            <v>211</v>
          </cell>
          <cell r="D25">
            <v>82.148991</v>
          </cell>
          <cell r="E25">
            <v>17333.437101</v>
          </cell>
          <cell r="F25">
            <v>1143.832899000001</v>
          </cell>
          <cell r="G25">
            <v>18477.27</v>
          </cell>
          <cell r="H25">
            <v>95</v>
          </cell>
          <cell r="I25">
            <v>20045</v>
          </cell>
          <cell r="J25" t="str">
            <v>01.12.91</v>
          </cell>
          <cell r="K25">
            <v>335</v>
          </cell>
        </row>
        <row r="26">
          <cell r="B26">
            <v>0.0725</v>
          </cell>
          <cell r="C26">
            <v>179</v>
          </cell>
          <cell r="D26">
            <v>82.148991</v>
          </cell>
          <cell r="E26">
            <v>14704.669388999999</v>
          </cell>
          <cell r="F26">
            <v>970.3606110000019</v>
          </cell>
          <cell r="G26">
            <v>15675.03</v>
          </cell>
          <cell r="H26">
            <v>95</v>
          </cell>
          <cell r="I26">
            <v>17005</v>
          </cell>
          <cell r="J26" t="str">
            <v>01.12.91</v>
          </cell>
          <cell r="K26">
            <v>335</v>
          </cell>
        </row>
        <row r="27">
          <cell r="B27">
            <v>0.0725</v>
          </cell>
          <cell r="C27">
            <v>5000</v>
          </cell>
          <cell r="D27">
            <v>82.148991</v>
          </cell>
          <cell r="E27">
            <v>410744.95499999996</v>
          </cell>
          <cell r="F27">
            <v>27105.045000000042</v>
          </cell>
          <cell r="G27">
            <v>437850</v>
          </cell>
          <cell r="H27">
            <v>95</v>
          </cell>
          <cell r="I27">
            <v>475000</v>
          </cell>
          <cell r="J27" t="str">
            <v>01.12.91</v>
          </cell>
          <cell r="K27">
            <v>335</v>
          </cell>
        </row>
        <row r="28">
          <cell r="B28">
            <v>0.0725</v>
          </cell>
          <cell r="C28">
            <v>95</v>
          </cell>
          <cell r="D28">
            <v>82.148991</v>
          </cell>
          <cell r="E28">
            <v>7804.1541449999995</v>
          </cell>
          <cell r="F28">
            <v>514.9958550000001</v>
          </cell>
          <cell r="G28">
            <v>8319.15</v>
          </cell>
          <cell r="H28">
            <v>95</v>
          </cell>
          <cell r="I28">
            <v>9025</v>
          </cell>
          <cell r="J28" t="str">
            <v>01.12.91</v>
          </cell>
          <cell r="K28">
            <v>335</v>
          </cell>
        </row>
        <row r="29">
          <cell r="B29">
            <v>0.0725</v>
          </cell>
          <cell r="C29">
            <v>43</v>
          </cell>
          <cell r="D29">
            <v>82.148991</v>
          </cell>
          <cell r="E29">
            <v>3532.4066129999997</v>
          </cell>
          <cell r="F29">
            <v>233.10338700000057</v>
          </cell>
          <cell r="G29">
            <v>3765.51</v>
          </cell>
          <cell r="H29">
            <v>95</v>
          </cell>
          <cell r="I29">
            <v>4085</v>
          </cell>
          <cell r="J29" t="str">
            <v>01.12.91</v>
          </cell>
          <cell r="K29">
            <v>335</v>
          </cell>
        </row>
        <row r="30">
          <cell r="B30">
            <v>0.0725</v>
          </cell>
          <cell r="C30">
            <v>43</v>
          </cell>
          <cell r="D30">
            <v>82.148991</v>
          </cell>
          <cell r="E30">
            <v>3532.4066129999997</v>
          </cell>
          <cell r="F30">
            <v>233.10338700000057</v>
          </cell>
          <cell r="G30">
            <v>3765.51</v>
          </cell>
          <cell r="H30">
            <v>95</v>
          </cell>
          <cell r="I30">
            <v>4085</v>
          </cell>
          <cell r="J30" t="str">
            <v>01.12.91</v>
          </cell>
          <cell r="K30">
            <v>335</v>
          </cell>
        </row>
        <row r="31">
          <cell r="B31">
            <v>0.0725</v>
          </cell>
          <cell r="C31">
            <v>2295</v>
          </cell>
          <cell r="D31">
            <v>82.148991</v>
          </cell>
          <cell r="E31">
            <v>188531.934345</v>
          </cell>
          <cell r="F31">
            <v>12441.215655000007</v>
          </cell>
          <cell r="G31">
            <v>200973.15</v>
          </cell>
          <cell r="H31">
            <v>95</v>
          </cell>
          <cell r="I31">
            <v>218025</v>
          </cell>
          <cell r="J31" t="str">
            <v>01.12.91</v>
          </cell>
          <cell r="K31">
            <v>335</v>
          </cell>
        </row>
        <row r="32">
          <cell r="B32">
            <v>0.0725</v>
          </cell>
          <cell r="C32">
            <v>6737</v>
          </cell>
          <cell r="D32">
            <v>82.148991</v>
          </cell>
          <cell r="E32">
            <v>553437.752367</v>
          </cell>
          <cell r="F32">
            <v>36521.33763299999</v>
          </cell>
          <cell r="G32">
            <v>589959.09</v>
          </cell>
          <cell r="H32">
            <v>95</v>
          </cell>
          <cell r="I32">
            <v>640015</v>
          </cell>
          <cell r="J32" t="str">
            <v>01.12.91</v>
          </cell>
          <cell r="K32">
            <v>335</v>
          </cell>
        </row>
        <row r="33">
          <cell r="B33">
            <v>0.0725</v>
          </cell>
          <cell r="C33">
            <v>527</v>
          </cell>
          <cell r="D33">
            <v>82.148991</v>
          </cell>
          <cell r="E33">
            <v>43292.518256999996</v>
          </cell>
          <cell r="F33">
            <v>2856.8717430000033</v>
          </cell>
          <cell r="G33">
            <v>46149.39</v>
          </cell>
          <cell r="H33">
            <v>95</v>
          </cell>
          <cell r="I33">
            <v>50065</v>
          </cell>
          <cell r="J33" t="str">
            <v>01.12.92</v>
          </cell>
          <cell r="K33">
            <v>335</v>
          </cell>
        </row>
        <row r="34">
          <cell r="B34">
            <v>0.0725</v>
          </cell>
          <cell r="C34">
            <v>400</v>
          </cell>
          <cell r="D34">
            <v>82.148991</v>
          </cell>
          <cell r="E34">
            <v>32859.596399999995</v>
          </cell>
          <cell r="F34">
            <v>2168.403600000005</v>
          </cell>
          <cell r="G34">
            <v>35028</v>
          </cell>
          <cell r="H34">
            <v>95</v>
          </cell>
          <cell r="I34">
            <v>38000</v>
          </cell>
          <cell r="J34" t="str">
            <v>01.12.92</v>
          </cell>
          <cell r="K34">
            <v>335</v>
          </cell>
        </row>
        <row r="35">
          <cell r="B35">
            <v>0.0725</v>
          </cell>
          <cell r="C35">
            <v>53</v>
          </cell>
          <cell r="D35">
            <v>82.148991</v>
          </cell>
          <cell r="E35">
            <v>4353.896522999999</v>
          </cell>
          <cell r="F35">
            <v>287.3134770000006</v>
          </cell>
          <cell r="G35">
            <v>4641.21</v>
          </cell>
          <cell r="H35">
            <v>95</v>
          </cell>
          <cell r="I35">
            <v>5035</v>
          </cell>
          <cell r="J35" t="str">
            <v>01.12.92</v>
          </cell>
          <cell r="K35">
            <v>335</v>
          </cell>
        </row>
        <row r="36">
          <cell r="B36">
            <v>0.0725</v>
          </cell>
          <cell r="C36">
            <v>527</v>
          </cell>
          <cell r="D36">
            <v>82.148991</v>
          </cell>
          <cell r="E36">
            <v>43292.518256999996</v>
          </cell>
          <cell r="F36">
            <v>2856.8717430000033</v>
          </cell>
          <cell r="G36">
            <v>46149.39</v>
          </cell>
          <cell r="H36">
            <v>95</v>
          </cell>
          <cell r="I36">
            <v>50065</v>
          </cell>
          <cell r="J36" t="str">
            <v>01.12.93</v>
          </cell>
          <cell r="K36">
            <v>335</v>
          </cell>
        </row>
        <row r="37">
          <cell r="B37">
            <v>0.0725</v>
          </cell>
          <cell r="C37">
            <v>2432</v>
          </cell>
          <cell r="D37">
            <v>82.148991</v>
          </cell>
          <cell r="E37">
            <v>199786.346112</v>
          </cell>
          <cell r="F37">
            <v>13183.893887999991</v>
          </cell>
          <cell r="G37">
            <v>212970.24</v>
          </cell>
          <cell r="H37">
            <v>95</v>
          </cell>
          <cell r="I37">
            <v>231040</v>
          </cell>
          <cell r="J37" t="str">
            <v>01.12.93</v>
          </cell>
          <cell r="K37">
            <v>335</v>
          </cell>
        </row>
        <row r="38">
          <cell r="B38">
            <v>0.0725</v>
          </cell>
          <cell r="C38">
            <v>32632</v>
          </cell>
          <cell r="D38">
            <v>82.148991</v>
          </cell>
          <cell r="E38">
            <v>2680685.874312</v>
          </cell>
          <cell r="F38">
            <v>176898.36568800034</v>
          </cell>
          <cell r="G38">
            <v>2857584.24</v>
          </cell>
          <cell r="H38">
            <v>95</v>
          </cell>
          <cell r="I38">
            <v>3100040</v>
          </cell>
          <cell r="J38" t="str">
            <v>01.12.95</v>
          </cell>
          <cell r="K38">
            <v>335</v>
          </cell>
        </row>
        <row r="39">
          <cell r="B39">
            <v>0.0725</v>
          </cell>
          <cell r="C39">
            <v>23313</v>
          </cell>
          <cell r="D39">
            <v>82.148991</v>
          </cell>
          <cell r="E39">
            <v>1915139.427183</v>
          </cell>
          <cell r="F39">
            <v>165079.5628170001</v>
          </cell>
          <cell r="G39">
            <v>2080218.99</v>
          </cell>
          <cell r="H39">
            <v>95</v>
          </cell>
          <cell r="I39">
            <v>2214735</v>
          </cell>
          <cell r="J39" t="str">
            <v>01.12.96</v>
          </cell>
          <cell r="K39">
            <v>335</v>
          </cell>
        </row>
        <row r="40">
          <cell r="B40">
            <v>0.0725</v>
          </cell>
          <cell r="C40">
            <v>1127</v>
          </cell>
          <cell r="D40">
            <v>82.148991</v>
          </cell>
          <cell r="E40">
            <v>92581.91285699999</v>
          </cell>
          <cell r="F40">
            <v>8047.917143000013</v>
          </cell>
          <cell r="G40">
            <v>100629.83</v>
          </cell>
          <cell r="H40">
            <v>95</v>
          </cell>
          <cell r="I40">
            <v>107065</v>
          </cell>
          <cell r="J40" t="str">
            <v>01.12.96</v>
          </cell>
          <cell r="K40">
            <v>335</v>
          </cell>
        </row>
        <row r="41">
          <cell r="B41">
            <v>0.0725</v>
          </cell>
          <cell r="C41">
            <v>20757</v>
          </cell>
          <cell r="D41">
            <v>82.148991</v>
          </cell>
          <cell r="E41">
            <v>1705166.606187</v>
          </cell>
          <cell r="F41">
            <v>76199.13381300005</v>
          </cell>
          <cell r="G41">
            <v>1781365.74</v>
          </cell>
          <cell r="H41">
            <v>95</v>
          </cell>
          <cell r="I41">
            <v>1971915</v>
          </cell>
          <cell r="J41" t="str">
            <v>01.12.97</v>
          </cell>
          <cell r="K41">
            <v>335</v>
          </cell>
        </row>
        <row r="42">
          <cell r="B42">
            <v>0.0725</v>
          </cell>
          <cell r="C42">
            <v>11937</v>
          </cell>
          <cell r="D42">
            <v>82.148991</v>
          </cell>
          <cell r="E42">
            <v>980612.5055669999</v>
          </cell>
          <cell r="F42">
            <v>89658.91443300003</v>
          </cell>
          <cell r="G42">
            <v>1070271.42</v>
          </cell>
          <cell r="H42">
            <v>95</v>
          </cell>
          <cell r="I42">
            <v>1134015</v>
          </cell>
          <cell r="J42" t="str">
            <v>01.12.98</v>
          </cell>
          <cell r="K42">
            <v>335</v>
          </cell>
        </row>
        <row r="43">
          <cell r="B43">
            <v>0.0725</v>
          </cell>
          <cell r="C43">
            <v>1053</v>
          </cell>
          <cell r="D43">
            <v>82.148991</v>
          </cell>
          <cell r="E43">
            <v>86502.887523</v>
          </cell>
          <cell r="F43">
            <v>7961.742477000007</v>
          </cell>
          <cell r="G43">
            <v>94464.63</v>
          </cell>
          <cell r="H43">
            <v>95</v>
          </cell>
          <cell r="I43">
            <v>100035</v>
          </cell>
          <cell r="J43" t="str">
            <v>01.12.98</v>
          </cell>
          <cell r="K43">
            <v>335</v>
          </cell>
        </row>
        <row r="44">
          <cell r="B44">
            <v>0.0725</v>
          </cell>
          <cell r="C44">
            <v>10533</v>
          </cell>
          <cell r="D44">
            <v>87.1</v>
          </cell>
          <cell r="E44">
            <v>917452.73</v>
          </cell>
          <cell r="F44">
            <v>0</v>
          </cell>
          <cell r="G44">
            <v>917452.73</v>
          </cell>
          <cell r="H44">
            <v>95</v>
          </cell>
          <cell r="I44">
            <v>1000635</v>
          </cell>
          <cell r="J44" t="str">
            <v>01.12.99</v>
          </cell>
          <cell r="K44">
            <v>0</v>
          </cell>
        </row>
        <row r="45">
          <cell r="B45">
            <v>0.0725</v>
          </cell>
          <cell r="C45">
            <v>17264</v>
          </cell>
          <cell r="D45">
            <v>87.1</v>
          </cell>
          <cell r="E45">
            <v>1449102.7</v>
          </cell>
          <cell r="F45">
            <v>0</v>
          </cell>
          <cell r="G45">
            <v>1449102.7</v>
          </cell>
          <cell r="H45">
            <v>95</v>
          </cell>
          <cell r="I45">
            <v>1640080</v>
          </cell>
          <cell r="J45" t="str">
            <v>01.12.99</v>
          </cell>
          <cell r="K45">
            <v>0</v>
          </cell>
        </row>
        <row r="46">
          <cell r="B46">
            <v>0.0725</v>
          </cell>
          <cell r="C46">
            <v>1054</v>
          </cell>
          <cell r="D46">
            <v>84.62</v>
          </cell>
          <cell r="E46">
            <v>89195.64</v>
          </cell>
          <cell r="F46">
            <v>0</v>
          </cell>
          <cell r="G46">
            <v>89195.64</v>
          </cell>
          <cell r="H46">
            <v>95</v>
          </cell>
          <cell r="I46">
            <v>100130</v>
          </cell>
          <cell r="J46" t="str">
            <v>01.12.99</v>
          </cell>
          <cell r="K46">
            <v>0</v>
          </cell>
        </row>
        <row r="47">
          <cell r="B47" t="str">
            <v>-</v>
          </cell>
          <cell r="C47" t="str">
            <v>-</v>
          </cell>
          <cell r="D47" t="str">
            <v>-</v>
          </cell>
          <cell r="E47" t="str">
            <v>-</v>
          </cell>
          <cell r="F47" t="str">
            <v>-</v>
          </cell>
          <cell r="G47" t="str">
            <v>-</v>
          </cell>
          <cell r="H47" t="str">
            <v>-</v>
          </cell>
          <cell r="I47" t="str">
            <v>-</v>
          </cell>
          <cell r="J47" t="str">
            <v>-</v>
          </cell>
          <cell r="K47" t="str">
            <v>-</v>
          </cell>
        </row>
        <row r="48">
          <cell r="C48" t="str">
            <v> </v>
          </cell>
          <cell r="E48">
            <v>19769593.259568997</v>
          </cell>
          <cell r="F48">
            <v>824920.9604310008</v>
          </cell>
          <cell r="G48">
            <v>20594514.220000003</v>
          </cell>
          <cell r="I48">
            <v>22357950</v>
          </cell>
        </row>
        <row r="49">
          <cell r="B49" t="str">
            <v>=</v>
          </cell>
          <cell r="C49" t="str">
            <v>=</v>
          </cell>
          <cell r="D49" t="str">
            <v>=</v>
          </cell>
          <cell r="E49" t="str">
            <v>=</v>
          </cell>
          <cell r="F49" t="str">
            <v>=</v>
          </cell>
          <cell r="G49" t="str">
            <v>=</v>
          </cell>
          <cell r="H49" t="str">
            <v>=</v>
          </cell>
          <cell r="I49" t="str">
            <v>=</v>
          </cell>
          <cell r="J49" t="str">
            <v>=</v>
          </cell>
          <cell r="K49" t="str">
            <v>=</v>
          </cell>
        </row>
        <row r="50">
          <cell r="C50" t="str">
            <v> </v>
          </cell>
        </row>
        <row r="51">
          <cell r="C51" t="str">
            <v>BALANCE</v>
          </cell>
          <cell r="D51" t="str">
            <v> AS PER </v>
          </cell>
          <cell r="E51" t="str">
            <v>30.09.2000</v>
          </cell>
          <cell r="F51" t="str">
            <v>1901</v>
          </cell>
          <cell r="G51">
            <v>19769593.259568997</v>
          </cell>
          <cell r="K51" t="str">
            <v> </v>
          </cell>
        </row>
        <row r="52">
          <cell r="I52" t="str">
            <v> </v>
          </cell>
        </row>
        <row r="53">
          <cell r="C53" t="str">
            <v>BALANCE</v>
          </cell>
          <cell r="D53" t="str">
            <v> AS PER </v>
          </cell>
          <cell r="E53" t="str">
            <v>30.09.2000</v>
          </cell>
          <cell r="F53" t="str">
            <v>1946</v>
          </cell>
          <cell r="G53">
            <v>1152074.4134056706</v>
          </cell>
        </row>
        <row r="54">
          <cell r="G54" t="str">
            <v> </v>
          </cell>
        </row>
        <row r="55">
          <cell r="B55" t="str">
            <v>=</v>
          </cell>
          <cell r="C55" t="str">
            <v>=</v>
          </cell>
          <cell r="D55" t="str">
            <v>=</v>
          </cell>
          <cell r="E55" t="str">
            <v>=</v>
          </cell>
          <cell r="F55" t="str">
            <v>=</v>
          </cell>
          <cell r="G55" t="str">
            <v>=</v>
          </cell>
          <cell r="H55" t="str">
            <v>=</v>
          </cell>
          <cell r="I55" t="str">
            <v>=</v>
          </cell>
          <cell r="J55" t="str">
            <v>=</v>
          </cell>
          <cell r="K55" t="str">
            <v>=</v>
          </cell>
        </row>
        <row r="56">
          <cell r="K56" t="str">
            <v> </v>
          </cell>
        </row>
        <row r="57">
          <cell r="E57" t="str">
            <v> </v>
          </cell>
          <cell r="G57" t="str">
            <v> </v>
          </cell>
        </row>
        <row r="58">
          <cell r="E58" t="str">
            <v> </v>
          </cell>
        </row>
        <row r="59">
          <cell r="G59" t="str">
            <v> </v>
          </cell>
        </row>
        <row r="60">
          <cell r="G60"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SG VOH &amp; DB Template Sum"/>
      <sheetName val="HSG VOH Analysis FY 00"/>
      <sheetName val="Q1 01HSG VOH Analysis "/>
      <sheetName val="HSG Dir Bill Analysis Q1"/>
      <sheetName val="HSG VOH Q4 00 vs Q1 01"/>
      <sheetName val="Template Section 4"/>
      <sheetName val="Customer Service"/>
      <sheetName val="Comm &amp; Marketing"/>
      <sheetName val="Integrated Supply"/>
      <sheetName val="Integrate Sup Gross"/>
      <sheetName val="Corp Dev"/>
      <sheetName val="Controllership CFR"/>
      <sheetName val="GFS"/>
      <sheetName val="GTT"/>
      <sheetName val="Treasury"/>
      <sheetName val="Audit"/>
      <sheetName val="Labs"/>
      <sheetName val="Legal"/>
      <sheetName val="Human Resources"/>
      <sheetName val="GWS"/>
      <sheetName val="IT "/>
      <sheetName val="Hosting"/>
      <sheetName val="Network"/>
      <sheetName val="Corp Other"/>
      <sheetName val="Corp Oth Sup FY' 00"/>
      <sheetName val="Q1 Options Exp Supp"/>
      <sheetName val="Gross Spending #57"/>
    </sheetNames>
    <sheetDataSet>
      <sheetData sheetId="26">
        <row r="7">
          <cell r="C7" t="str">
            <v>Customer Services</v>
          </cell>
          <cell r="D7" t="str">
            <v>Gross</v>
          </cell>
          <cell r="E7">
            <v>-29330670</v>
          </cell>
          <cell r="F7">
            <v>-36150465</v>
          </cell>
          <cell r="G7">
            <v>-41205167</v>
          </cell>
          <cell r="H7">
            <v>-34756329</v>
          </cell>
          <cell r="I7">
            <v>-141442631</v>
          </cell>
        </row>
        <row r="8">
          <cell r="D8" t="str">
            <v> </v>
          </cell>
        </row>
        <row r="9">
          <cell r="D9" t="str">
            <v> </v>
          </cell>
        </row>
        <row r="10">
          <cell r="C10" t="str">
            <v>Communications and Marketing</v>
          </cell>
          <cell r="D10" t="str">
            <v>Gross</v>
          </cell>
          <cell r="E10">
            <v>-38394146</v>
          </cell>
          <cell r="F10">
            <v>-39785714</v>
          </cell>
          <cell r="G10">
            <v>-51184575</v>
          </cell>
          <cell r="H10">
            <v>-31687516</v>
          </cell>
          <cell r="I10">
            <v>-161051951.00000003</v>
          </cell>
        </row>
        <row r="11">
          <cell r="D11" t="str">
            <v> </v>
          </cell>
        </row>
        <row r="12">
          <cell r="D12" t="str">
            <v> </v>
          </cell>
        </row>
        <row r="13">
          <cell r="C13" t="str">
            <v>Integrated Supply Chain</v>
          </cell>
          <cell r="D13" t="str">
            <v>Gross</v>
          </cell>
          <cell r="E13">
            <v>-18315338</v>
          </cell>
          <cell r="F13">
            <v>-18561236</v>
          </cell>
          <cell r="G13">
            <v>-18113673</v>
          </cell>
          <cell r="H13">
            <v>-11373927</v>
          </cell>
          <cell r="I13">
            <v>-66364174</v>
          </cell>
        </row>
        <row r="14">
          <cell r="D14" t="str">
            <v> </v>
          </cell>
        </row>
        <row r="15">
          <cell r="D15" t="str">
            <v> </v>
          </cell>
        </row>
        <row r="16">
          <cell r="C16" t="str">
            <v>Corporate Development</v>
          </cell>
          <cell r="D16" t="str">
            <v>Gross</v>
          </cell>
          <cell r="E16">
            <v>-1532000</v>
          </cell>
          <cell r="F16">
            <v>-2285000</v>
          </cell>
          <cell r="G16">
            <v>-1493662</v>
          </cell>
          <cell r="H16">
            <v>-1283325</v>
          </cell>
          <cell r="I16">
            <v>-6593986.999999999</v>
          </cell>
        </row>
        <row r="17">
          <cell r="D17" t="str">
            <v> </v>
          </cell>
        </row>
        <row r="18">
          <cell r="D18" t="str">
            <v> </v>
          </cell>
        </row>
        <row r="19">
          <cell r="C19" t="str">
            <v>Controllership</v>
          </cell>
          <cell r="D19" t="str">
            <v>Gross</v>
          </cell>
          <cell r="E19">
            <v>-511255</v>
          </cell>
          <cell r="F19">
            <v>-1419239</v>
          </cell>
          <cell r="G19">
            <v>-1353889</v>
          </cell>
          <cell r="H19">
            <v>-410026</v>
          </cell>
          <cell r="I19">
            <v>-3694409</v>
          </cell>
        </row>
        <row r="20">
          <cell r="D20" t="str">
            <v> </v>
          </cell>
        </row>
        <row r="21">
          <cell r="D21" t="str">
            <v> </v>
          </cell>
        </row>
        <row r="22">
          <cell r="C22" t="str">
            <v>CFR</v>
          </cell>
          <cell r="D22" t="str">
            <v>Gross</v>
          </cell>
          <cell r="E22">
            <v>-2505235</v>
          </cell>
          <cell r="F22">
            <v>-2933855</v>
          </cell>
          <cell r="G22">
            <v>-3143078</v>
          </cell>
          <cell r="H22">
            <v>-3347285</v>
          </cell>
          <cell r="I22">
            <v>-11929452.999999998</v>
          </cell>
        </row>
        <row r="23">
          <cell r="D23" t="str">
            <v> </v>
          </cell>
        </row>
        <row r="24">
          <cell r="D24" t="str">
            <v> </v>
          </cell>
        </row>
        <row r="25">
          <cell r="C25" t="str">
            <v>Global Financial Services</v>
          </cell>
          <cell r="D25" t="str">
            <v>Gross</v>
          </cell>
          <cell r="E25">
            <v>-10838867</v>
          </cell>
          <cell r="F25">
            <v>-11438781</v>
          </cell>
          <cell r="G25">
            <v>-15530251</v>
          </cell>
          <cell r="H25">
            <v>-13473427</v>
          </cell>
          <cell r="I25">
            <v>-51281326.00000001</v>
          </cell>
        </row>
        <row r="26">
          <cell r="D26" t="str">
            <v> </v>
          </cell>
        </row>
        <row r="27">
          <cell r="D27" t="str">
            <v> </v>
          </cell>
        </row>
        <row r="28">
          <cell r="C28" t="str">
            <v>Global Tax and Trade</v>
          </cell>
          <cell r="D28" t="str">
            <v>Gross</v>
          </cell>
          <cell r="E28">
            <v>-7642833</v>
          </cell>
          <cell r="F28">
            <v>-7510079</v>
          </cell>
          <cell r="G28">
            <v>-7662982</v>
          </cell>
          <cell r="H28">
            <v>-8866623</v>
          </cell>
          <cell r="I28">
            <v>-31682516.999999996</v>
          </cell>
        </row>
        <row r="29">
          <cell r="D29" t="str">
            <v> </v>
          </cell>
        </row>
        <row r="30">
          <cell r="D30" t="str">
            <v> </v>
          </cell>
        </row>
        <row r="31">
          <cell r="C31" t="str">
            <v>Treasury</v>
          </cell>
          <cell r="D31" t="str">
            <v>Gross</v>
          </cell>
          <cell r="E31">
            <v>-5765465</v>
          </cell>
          <cell r="F31">
            <v>-5540355</v>
          </cell>
          <cell r="G31">
            <v>-6240009</v>
          </cell>
          <cell r="H31">
            <v>-6627236</v>
          </cell>
          <cell r="I31">
            <v>-24173065.000000004</v>
          </cell>
        </row>
        <row r="32">
          <cell r="D32" t="str">
            <v> </v>
          </cell>
        </row>
        <row r="33">
          <cell r="D33" t="str">
            <v> </v>
          </cell>
        </row>
        <row r="34">
          <cell r="C34" t="str">
            <v>Audit</v>
          </cell>
          <cell r="D34" t="str">
            <v>Gross</v>
          </cell>
          <cell r="E34">
            <v>-468047</v>
          </cell>
          <cell r="F34">
            <v>-2029017</v>
          </cell>
          <cell r="G34">
            <v>-1150457</v>
          </cell>
          <cell r="H34">
            <v>-1388874</v>
          </cell>
          <cell r="I34">
            <v>-5036395</v>
          </cell>
        </row>
        <row r="35">
          <cell r="D35" t="str">
            <v> </v>
          </cell>
        </row>
        <row r="36">
          <cell r="D36" t="str">
            <v> </v>
          </cell>
        </row>
        <row r="37">
          <cell r="C37" t="str">
            <v>Labs</v>
          </cell>
          <cell r="D37" t="str">
            <v>Gross</v>
          </cell>
          <cell r="E37">
            <v>-17832755</v>
          </cell>
          <cell r="F37">
            <v>-18198651</v>
          </cell>
          <cell r="G37">
            <v>-21104396</v>
          </cell>
          <cell r="H37">
            <v>-22818841</v>
          </cell>
          <cell r="I37">
            <v>-79954642.99999999</v>
          </cell>
        </row>
        <row r="38">
          <cell r="D38" t="str">
            <v> </v>
          </cell>
        </row>
        <row r="39">
          <cell r="D39" t="str">
            <v> </v>
          </cell>
        </row>
        <row r="40">
          <cell r="C40" t="str">
            <v>Legal</v>
          </cell>
          <cell r="D40" t="str">
            <v>Gross</v>
          </cell>
          <cell r="E40">
            <v>-10991536</v>
          </cell>
          <cell r="F40">
            <v>-9568755</v>
          </cell>
          <cell r="G40">
            <v>-12762380</v>
          </cell>
          <cell r="H40">
            <v>-19421738</v>
          </cell>
          <cell r="I40">
            <v>-52744409</v>
          </cell>
        </row>
        <row r="41">
          <cell r="D41" t="str">
            <v> </v>
          </cell>
        </row>
        <row r="42">
          <cell r="D42" t="str">
            <v> </v>
          </cell>
        </row>
        <row r="43">
          <cell r="C43" t="str">
            <v>Human Resources</v>
          </cell>
          <cell r="D43" t="str">
            <v>Gross</v>
          </cell>
          <cell r="E43">
            <v>-23538227</v>
          </cell>
          <cell r="F43">
            <v>-24209876</v>
          </cell>
          <cell r="G43">
            <v>-32175336</v>
          </cell>
          <cell r="H43">
            <v>-30543171</v>
          </cell>
          <cell r="I43">
            <v>-110466610</v>
          </cell>
        </row>
        <row r="44">
          <cell r="D44" t="str">
            <v> </v>
          </cell>
        </row>
        <row r="45">
          <cell r="D45" t="str">
            <v> </v>
          </cell>
        </row>
        <row r="46">
          <cell r="C46" t="str">
            <v>Senior Management</v>
          </cell>
          <cell r="D46" t="str">
            <v>Gross</v>
          </cell>
          <cell r="E46">
            <v>-3103887</v>
          </cell>
          <cell r="F46">
            <v>-3704230</v>
          </cell>
          <cell r="G46">
            <v>-8818819</v>
          </cell>
          <cell r="H46">
            <v>-4585131</v>
          </cell>
          <cell r="I46">
            <v>-20212067</v>
          </cell>
        </row>
        <row r="47">
          <cell r="D47" t="str">
            <v> </v>
          </cell>
        </row>
        <row r="48">
          <cell r="D48" t="str">
            <v> </v>
          </cell>
        </row>
        <row r="49">
          <cell r="C49" t="str">
            <v>Misc Corporate</v>
          </cell>
          <cell r="D49" t="str">
            <v>Gross</v>
          </cell>
          <cell r="E49">
            <v>-9392056</v>
          </cell>
          <cell r="F49">
            <v>-4060438</v>
          </cell>
          <cell r="G49">
            <v>-14109879</v>
          </cell>
          <cell r="H49">
            <v>-5310023</v>
          </cell>
          <cell r="I49">
            <v>-32872396.000000004</v>
          </cell>
        </row>
        <row r="50">
          <cell r="C50" t="str">
            <v>Sum-Total:</v>
          </cell>
          <cell r="D50" t="str">
            <v> </v>
          </cell>
          <cell r="E50">
            <v>-180162317</v>
          </cell>
          <cell r="F50">
            <v>-187395691</v>
          </cell>
          <cell r="G50">
            <v>-236048553</v>
          </cell>
          <cell r="H50">
            <v>-195893472</v>
          </cell>
          <cell r="I50">
            <v>-799500033</v>
          </cell>
        </row>
        <row r="51">
          <cell r="D51" t="str">
            <v> </v>
          </cell>
        </row>
        <row r="52">
          <cell r="C52" t="str">
            <v>Corporate Other</v>
          </cell>
          <cell r="D52" t="str">
            <v>Net</v>
          </cell>
          <cell r="E52">
            <v>-27530621</v>
          </cell>
          <cell r="F52">
            <v>-10108350</v>
          </cell>
          <cell r="G52">
            <v>16321674</v>
          </cell>
          <cell r="H52">
            <v>1937901</v>
          </cell>
          <cell r="I52">
            <v>-19379396</v>
          </cell>
        </row>
        <row r="53">
          <cell r="D53" t="str">
            <v>Bill-outs</v>
          </cell>
          <cell r="E53">
            <v>2649000</v>
          </cell>
          <cell r="F53">
            <v>3454000</v>
          </cell>
          <cell r="G53">
            <v>1893000</v>
          </cell>
          <cell r="H53">
            <v>4368000</v>
          </cell>
          <cell r="I53">
            <v>12364000</v>
          </cell>
        </row>
        <row r="54">
          <cell r="D54" t="str">
            <v>Gross</v>
          </cell>
          <cell r="E54">
            <v>-30179621</v>
          </cell>
          <cell r="F54">
            <v>-13562350</v>
          </cell>
          <cell r="G54">
            <v>14428674</v>
          </cell>
          <cell r="H54">
            <v>-2430099</v>
          </cell>
          <cell r="I54">
            <v>-31743396</v>
          </cell>
        </row>
        <row r="55">
          <cell r="C55" t="str">
            <v>Workplace Services</v>
          </cell>
          <cell r="D55" t="str">
            <v>Net</v>
          </cell>
          <cell r="E55">
            <v>-54505583</v>
          </cell>
          <cell r="F55">
            <v>-69784236</v>
          </cell>
          <cell r="G55">
            <v>-73729649</v>
          </cell>
          <cell r="H55">
            <v>-88975733</v>
          </cell>
          <cell r="I55">
            <v>-286995200.99999994</v>
          </cell>
        </row>
        <row r="56">
          <cell r="D56" t="str">
            <v>Bill-outs</v>
          </cell>
          <cell r="E56">
            <v>78009000</v>
          </cell>
          <cell r="F56">
            <v>88380000</v>
          </cell>
          <cell r="G56">
            <v>91152000</v>
          </cell>
          <cell r="H56">
            <v>96614000</v>
          </cell>
          <cell r="I56">
            <v>354155000</v>
          </cell>
        </row>
        <row r="57">
          <cell r="D57" t="str">
            <v>Gross</v>
          </cell>
          <cell r="E57">
            <v>-132514583</v>
          </cell>
          <cell r="F57">
            <v>-158164236</v>
          </cell>
          <cell r="G57">
            <v>-164881649</v>
          </cell>
          <cell r="H57">
            <v>-185589733</v>
          </cell>
          <cell r="I57">
            <v>-641150201</v>
          </cell>
        </row>
        <row r="58">
          <cell r="C58" t="str">
            <v>IT</v>
          </cell>
          <cell r="D58" t="str">
            <v>Net</v>
          </cell>
          <cell r="E58">
            <v>-58988211</v>
          </cell>
          <cell r="F58">
            <v>-76379724</v>
          </cell>
          <cell r="G58">
            <v>-87875468</v>
          </cell>
          <cell r="H58">
            <v>-66783699</v>
          </cell>
          <cell r="I58">
            <v>-290027102</v>
          </cell>
        </row>
        <row r="59">
          <cell r="D59" t="str">
            <v>Bill-outs</v>
          </cell>
          <cell r="E59">
            <v>107884000</v>
          </cell>
          <cell r="F59">
            <v>103109000</v>
          </cell>
          <cell r="G59">
            <v>104773000</v>
          </cell>
          <cell r="H59">
            <v>84987000</v>
          </cell>
          <cell r="I59">
            <v>400753000</v>
          </cell>
        </row>
        <row r="60">
          <cell r="D60" t="str">
            <v>Gross</v>
          </cell>
          <cell r="E60">
            <v>-166872211</v>
          </cell>
          <cell r="F60">
            <v>-179488724</v>
          </cell>
          <cell r="G60">
            <v>-192648468</v>
          </cell>
          <cell r="H60">
            <v>-151770699</v>
          </cell>
          <cell r="I60">
            <v>-690780102</v>
          </cell>
        </row>
        <row r="63">
          <cell r="C63" t="str">
            <v>Customer Services</v>
          </cell>
        </row>
        <row r="64">
          <cell r="C64" t="str">
            <v>Communications and Marketing</v>
          </cell>
        </row>
        <row r="65">
          <cell r="C65" t="str">
            <v>Integrated Supply Chain</v>
          </cell>
        </row>
        <row r="66">
          <cell r="C66" t="str">
            <v>Corporate Development</v>
          </cell>
          <cell r="E66">
            <v>2</v>
          </cell>
        </row>
        <row r="67">
          <cell r="C67" t="str">
            <v>Controllership</v>
          </cell>
        </row>
        <row r="68">
          <cell r="C68" t="str">
            <v>CFR</v>
          </cell>
        </row>
        <row r="69">
          <cell r="C69" t="str">
            <v>Global Financial Services</v>
          </cell>
        </row>
        <row r="70">
          <cell r="C70" t="str">
            <v>Global Tax and Trade</v>
          </cell>
        </row>
        <row r="71">
          <cell r="C71" t="str">
            <v>Treasury</v>
          </cell>
        </row>
        <row r="72">
          <cell r="C72" t="str">
            <v>Audit</v>
          </cell>
        </row>
        <row r="73">
          <cell r="C73" t="str">
            <v>Labs</v>
          </cell>
        </row>
        <row r="74">
          <cell r="C74" t="str">
            <v>Legal</v>
          </cell>
        </row>
        <row r="75">
          <cell r="C75" t="str">
            <v>Human Resources</v>
          </cell>
        </row>
        <row r="76">
          <cell r="C76" t="str">
            <v>Senior Management</v>
          </cell>
        </row>
        <row r="77">
          <cell r="C77" t="str">
            <v>Misc Corporate</v>
          </cell>
        </row>
        <row r="78">
          <cell r="C78" t="str">
            <v>Corporate Other</v>
          </cell>
        </row>
        <row r="79">
          <cell r="C79" t="str">
            <v>Workplace Services</v>
          </cell>
        </row>
        <row r="80">
          <cell r="C80" t="str">
            <v>IT</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Instructions"/>
      <sheetName val="JV Pivot"/>
      <sheetName val="SmartJV"/>
      <sheetName val="JV Summary"/>
      <sheetName val="FSG"/>
      <sheetName val="T3F - DiscOps&amp;Cont Ops Tax Rate"/>
      <sheetName val="T3C - Disc Ops Tax Exp"/>
      <sheetName val="MU"/>
      <sheetName val="NatAccts"/>
    </sheetNames>
    <sheetDataSet>
      <sheetData sheetId="2">
        <row r="27">
          <cell r="B27">
            <v>160</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TM1 2"/>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2004-2005 SPLI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ead"/>
      <sheetName val="FY00 Restated for HSG Fixed"/>
      <sheetName val="FY99 Restated for HSG Fixed"/>
      <sheetName val="FY 98 97 96 Restated HSG Fixed"/>
      <sheetName val="FYE 99 Alloc % Drivers"/>
      <sheetName val="FYE 98, 97 &amp; 96  Alloc % Drvr"/>
      <sheetName val="FY'00 Bus Gross Ovhd"/>
      <sheetName val="FY'00 Bus Billings Alloc"/>
      <sheetName val="FY'00 Bus Ovrhd Net Bill"/>
      <sheetName val="FY'00 HSG var &amp; fixed "/>
      <sheetName val="Overhead Cal Q1"/>
      <sheetName val="Overhead Cal Q2"/>
      <sheetName val="Overhead Cal Q3"/>
      <sheetName val="Overhead Cal Q4"/>
      <sheetName val="FY00 Goodwill"/>
      <sheetName val="FY'00 Grs Ovhd wo HSG Var"/>
      <sheetName val="FY'00 Bus wo Ovhd"/>
      <sheetName val="GIO Totl Net HSG Var "/>
      <sheetName val="FY'00 MGMT fully Load"/>
      <sheetName val="GIO Sum Cal"/>
      <sheetName val="FY00 MGMT w Net Bllg Ovrhd"/>
      <sheetName val="HSG Funct Q1"/>
      <sheetName val="HSG Funct Q2"/>
      <sheetName val="HSG Funct Q3"/>
      <sheetName val="HSG Funct Q4"/>
      <sheetName val="GIO NET CALC"/>
      <sheetName val="Gross Spending"/>
      <sheetName val="HSG Var Cost Template Sum"/>
      <sheetName val="HSG GIO Cust Serv"/>
      <sheetName val="HSG GIO IT"/>
      <sheetName val="HSG GIO GWS"/>
      <sheetName val="FY00 detail"/>
      <sheetName val="4.01"/>
      <sheetName val="GIO"/>
    </sheetNames>
    <sheetDataSet>
      <sheetData sheetId="26">
        <row r="66">
          <cell r="E66">
            <v>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V-Normal"/>
      <sheetName val="JV-Accrual"/>
      <sheetName val="RS_IRIConv"/>
      <sheetName val="Cliff"/>
      <sheetName val="Cliff_Conv"/>
      <sheetName val="DO"/>
      <sheetName val="Agilent DO"/>
      <sheetName val="SAR-&gt;DO"/>
      <sheetName val="RS"/>
      <sheetName val="RS_Conv"/>
      <sheetName val="Agilent RS"/>
      <sheetName val="Ned"/>
      <sheetName val="AgilentSAR"/>
      <sheetName val="Price"/>
      <sheetName val="Acct3834"/>
      <sheetName val="Acct1500"/>
      <sheetName val="Acct1911"/>
      <sheetName val="Acct2010SA"/>
      <sheetName val="CFR Memo"/>
      <sheetName val="Christina Chang"/>
      <sheetName val="Actual MMAS"/>
      <sheetName val="2010SA-Tax Sch."/>
      <sheetName val="Comet"/>
      <sheetName val="tm legend"/>
      <sheetName val="99 Act MMA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98 Foreign Earning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B23"/>
      <sheetName val="FY98 Pretax Earnings"/>
      <sheetName val="FY97 Pretax Earnings"/>
      <sheetName val="P&amp;L (EN-32)"/>
      <sheetName val="Low Tax"/>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Untaxed Earnings"/>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10">
        <row r="8">
          <cell r="G8" t="str">
            <v/>
          </cell>
        </row>
        <row r="13">
          <cell r="B13" t="str">
            <v>Unallocated Worldwide Contingency </v>
          </cell>
          <cell r="E13">
            <v>39852</v>
          </cell>
          <cell r="G13">
            <v>-74805</v>
          </cell>
          <cell r="I13">
            <v>-145006</v>
          </cell>
          <cell r="M13">
            <v>187879</v>
          </cell>
          <cell r="O13">
            <v>7920</v>
          </cell>
        </row>
        <row r="17">
          <cell r="E17">
            <v>3772</v>
          </cell>
          <cell r="O17">
            <v>3772</v>
          </cell>
        </row>
        <row r="18">
          <cell r="E18">
            <v>16060</v>
          </cell>
          <cell r="O18">
            <v>16060</v>
          </cell>
        </row>
        <row r="19">
          <cell r="E19">
            <v>4645</v>
          </cell>
          <cell r="O19">
            <v>4645</v>
          </cell>
        </row>
        <row r="20">
          <cell r="E20">
            <v>15767</v>
          </cell>
          <cell r="O20">
            <v>15767</v>
          </cell>
        </row>
        <row r="21">
          <cell r="E21">
            <v>21903</v>
          </cell>
          <cell r="F21" t="str">
            <v> </v>
          </cell>
          <cell r="O21">
            <v>21903</v>
          </cell>
        </row>
        <row r="22">
          <cell r="E22">
            <v>15210</v>
          </cell>
          <cell r="O22">
            <v>15210</v>
          </cell>
        </row>
        <row r="23">
          <cell r="E23">
            <v>17306</v>
          </cell>
          <cell r="O23">
            <v>17306</v>
          </cell>
        </row>
        <row r="24">
          <cell r="E24">
            <v>13020</v>
          </cell>
          <cell r="O24">
            <v>13020</v>
          </cell>
        </row>
        <row r="25">
          <cell r="E25">
            <v>8505</v>
          </cell>
          <cell r="O25">
            <v>8505</v>
          </cell>
        </row>
        <row r="26">
          <cell r="E26">
            <v>10283</v>
          </cell>
          <cell r="O26">
            <v>10283</v>
          </cell>
        </row>
        <row r="27">
          <cell r="E27">
            <v>27253</v>
          </cell>
          <cell r="O27">
            <v>27253</v>
          </cell>
        </row>
        <row r="28">
          <cell r="E28">
            <v>20336</v>
          </cell>
          <cell r="O28">
            <v>20336</v>
          </cell>
        </row>
        <row r="29">
          <cell r="E29">
            <v>0</v>
          </cell>
          <cell r="G29">
            <v>22758</v>
          </cell>
          <cell r="O29">
            <v>22758</v>
          </cell>
        </row>
        <row r="32">
          <cell r="E32">
            <v>47744</v>
          </cell>
          <cell r="O32">
            <v>47744</v>
          </cell>
        </row>
        <row r="33">
          <cell r="E33">
            <v>24386</v>
          </cell>
          <cell r="O33">
            <v>24386</v>
          </cell>
        </row>
        <row r="34">
          <cell r="E34">
            <v>26487</v>
          </cell>
          <cell r="O34">
            <v>26487</v>
          </cell>
        </row>
        <row r="35">
          <cell r="E35">
            <v>31275</v>
          </cell>
          <cell r="O35">
            <v>31275</v>
          </cell>
        </row>
        <row r="36">
          <cell r="E36">
            <v>19472</v>
          </cell>
          <cell r="O36">
            <v>19472</v>
          </cell>
        </row>
        <row r="37">
          <cell r="E37">
            <v>10662</v>
          </cell>
          <cell r="I37">
            <v>14679</v>
          </cell>
          <cell r="O37">
            <v>25341</v>
          </cell>
        </row>
        <row r="38">
          <cell r="E38">
            <v>15907</v>
          </cell>
          <cell r="O38">
            <v>15907</v>
          </cell>
        </row>
        <row r="39">
          <cell r="E39">
            <v>0</v>
          </cell>
          <cell r="I39">
            <v>15274</v>
          </cell>
          <cell r="O39">
            <v>15274</v>
          </cell>
        </row>
        <row r="40">
          <cell r="E40">
            <v>0</v>
          </cell>
          <cell r="O40">
            <v>0</v>
          </cell>
        </row>
        <row r="41">
          <cell r="E41">
            <v>0</v>
          </cell>
          <cell r="G41">
            <v>45296</v>
          </cell>
          <cell r="O41">
            <v>45296</v>
          </cell>
        </row>
        <row r="44">
          <cell r="E44">
            <v>840</v>
          </cell>
          <cell r="O44">
            <v>840</v>
          </cell>
        </row>
        <row r="45">
          <cell r="E45">
            <v>680</v>
          </cell>
          <cell r="O45">
            <v>680</v>
          </cell>
        </row>
        <row r="46">
          <cell r="E46">
            <v>1020</v>
          </cell>
          <cell r="O46">
            <v>1020</v>
          </cell>
        </row>
        <row r="47">
          <cell r="E47">
            <v>1502</v>
          </cell>
          <cell r="O47">
            <v>1502</v>
          </cell>
        </row>
        <row r="48">
          <cell r="E48">
            <v>72791</v>
          </cell>
          <cell r="M48">
            <v>-13345</v>
          </cell>
          <cell r="O48">
            <v>59446</v>
          </cell>
        </row>
        <row r="49">
          <cell r="E49">
            <v>63631</v>
          </cell>
          <cell r="M49">
            <v>-19459</v>
          </cell>
          <cell r="O49">
            <v>44172</v>
          </cell>
        </row>
        <row r="50">
          <cell r="E50">
            <v>98425</v>
          </cell>
          <cell r="M50">
            <v>-25779</v>
          </cell>
          <cell r="O50">
            <v>72646</v>
          </cell>
        </row>
        <row r="51">
          <cell r="E51">
            <v>124138</v>
          </cell>
          <cell r="M51">
            <v>-36504</v>
          </cell>
          <cell r="O51">
            <v>87634</v>
          </cell>
        </row>
        <row r="52">
          <cell r="E52">
            <v>109178</v>
          </cell>
          <cell r="M52">
            <v>-34402</v>
          </cell>
          <cell r="O52">
            <v>74776</v>
          </cell>
        </row>
        <row r="53">
          <cell r="E53">
            <v>83913</v>
          </cell>
          <cell r="M53">
            <v>-38795</v>
          </cell>
          <cell r="O53">
            <v>45118</v>
          </cell>
        </row>
        <row r="54">
          <cell r="E54">
            <v>0</v>
          </cell>
          <cell r="G54">
            <v>45246</v>
          </cell>
          <cell r="O54">
            <v>45246</v>
          </cell>
        </row>
        <row r="55">
          <cell r="E55">
            <v>-104229</v>
          </cell>
          <cell r="K55">
            <v>-38699</v>
          </cell>
          <cell r="O55">
            <v>-142928</v>
          </cell>
        </row>
        <row r="58">
          <cell r="E58">
            <v>4573</v>
          </cell>
          <cell r="I58">
            <v>3507</v>
          </cell>
          <cell r="O58">
            <v>8080</v>
          </cell>
        </row>
        <row r="59">
          <cell r="E59">
            <v>0</v>
          </cell>
          <cell r="I59">
            <v>6272</v>
          </cell>
          <cell r="O59">
            <v>6272</v>
          </cell>
        </row>
        <row r="60">
          <cell r="E60">
            <v>0</v>
          </cell>
          <cell r="G60">
            <v>5667</v>
          </cell>
          <cell r="O60">
            <v>5667</v>
          </cell>
        </row>
        <row r="63">
          <cell r="E63">
            <v>2307.7</v>
          </cell>
          <cell r="O63">
            <v>2307.7</v>
          </cell>
        </row>
        <row r="64">
          <cell r="E64">
            <v>3265</v>
          </cell>
          <cell r="O64">
            <v>3265</v>
          </cell>
        </row>
        <row r="65">
          <cell r="E65">
            <v>0</v>
          </cell>
          <cell r="G65">
            <v>4112</v>
          </cell>
          <cell r="O65">
            <v>4112</v>
          </cell>
        </row>
        <row r="68">
          <cell r="E68">
            <v>1197.065</v>
          </cell>
          <cell r="O68">
            <v>1197.065</v>
          </cell>
        </row>
        <row r="69">
          <cell r="E69">
            <v>61</v>
          </cell>
          <cell r="O69">
            <v>61</v>
          </cell>
        </row>
        <row r="70">
          <cell r="E70">
            <v>0</v>
          </cell>
          <cell r="G70">
            <v>1697</v>
          </cell>
          <cell r="O70">
            <v>1697</v>
          </cell>
        </row>
        <row r="73">
          <cell r="E73">
            <v>1273.1</v>
          </cell>
          <cell r="O73">
            <v>1273.1</v>
          </cell>
        </row>
        <row r="74">
          <cell r="E74">
            <v>1656</v>
          </cell>
          <cell r="O74">
            <v>1656</v>
          </cell>
        </row>
        <row r="75">
          <cell r="E75">
            <v>0</v>
          </cell>
          <cell r="G75">
            <v>1558</v>
          </cell>
          <cell r="O75">
            <v>1558</v>
          </cell>
        </row>
        <row r="78">
          <cell r="E78">
            <v>40</v>
          </cell>
          <cell r="O78">
            <v>40</v>
          </cell>
        </row>
        <row r="79">
          <cell r="E79">
            <v>6</v>
          </cell>
          <cell r="O79">
            <v>6</v>
          </cell>
        </row>
        <row r="80">
          <cell r="E80">
            <v>0</v>
          </cell>
          <cell r="O80">
            <v>0</v>
          </cell>
        </row>
        <row r="81">
          <cell r="E81">
            <v>-12</v>
          </cell>
          <cell r="O81">
            <v>-12</v>
          </cell>
        </row>
        <row r="82">
          <cell r="E82">
            <v>250</v>
          </cell>
          <cell r="O82">
            <v>250</v>
          </cell>
        </row>
        <row r="83">
          <cell r="E83">
            <v>250</v>
          </cell>
          <cell r="O83">
            <v>250</v>
          </cell>
        </row>
        <row r="84">
          <cell r="E84">
            <v>250</v>
          </cell>
          <cell r="O84">
            <v>250</v>
          </cell>
        </row>
        <row r="85">
          <cell r="E85">
            <v>250</v>
          </cell>
          <cell r="O85">
            <v>250</v>
          </cell>
        </row>
        <row r="86">
          <cell r="E86">
            <v>250</v>
          </cell>
          <cell r="O86">
            <v>250</v>
          </cell>
        </row>
        <row r="87">
          <cell r="E87">
            <v>250</v>
          </cell>
          <cell r="O87">
            <v>250</v>
          </cell>
        </row>
        <row r="88">
          <cell r="E88">
            <v>0</v>
          </cell>
          <cell r="G88">
            <v>250</v>
          </cell>
          <cell r="O88">
            <v>250</v>
          </cell>
        </row>
        <row r="91">
          <cell r="E91">
            <v>6061</v>
          </cell>
          <cell r="O91">
            <v>6061</v>
          </cell>
        </row>
        <row r="92">
          <cell r="E92">
            <v>458</v>
          </cell>
          <cell r="O92">
            <v>458</v>
          </cell>
        </row>
        <row r="93">
          <cell r="E93">
            <v>-4472</v>
          </cell>
          <cell r="O93">
            <v>-4472</v>
          </cell>
        </row>
        <row r="94">
          <cell r="E94">
            <v>-3726</v>
          </cell>
          <cell r="O94">
            <v>-3726</v>
          </cell>
        </row>
        <row r="95">
          <cell r="E95">
            <v>1646</v>
          </cell>
          <cell r="O95">
            <v>1646</v>
          </cell>
        </row>
        <row r="96">
          <cell r="E96">
            <v>-10453</v>
          </cell>
          <cell r="O96">
            <v>-10453</v>
          </cell>
        </row>
        <row r="97">
          <cell r="E97">
            <v>511</v>
          </cell>
          <cell r="O97">
            <v>511</v>
          </cell>
        </row>
        <row r="98">
          <cell r="E98">
            <v>1590</v>
          </cell>
          <cell r="O98">
            <v>1590</v>
          </cell>
        </row>
        <row r="99">
          <cell r="E99">
            <v>113</v>
          </cell>
          <cell r="O99">
            <v>113</v>
          </cell>
        </row>
        <row r="100">
          <cell r="E100">
            <v>0</v>
          </cell>
          <cell r="O100">
            <v>0</v>
          </cell>
        </row>
        <row r="101">
          <cell r="E101">
            <v>2480</v>
          </cell>
          <cell r="O101">
            <v>2480</v>
          </cell>
        </row>
        <row r="102">
          <cell r="E102">
            <v>2550</v>
          </cell>
          <cell r="O102">
            <v>2550</v>
          </cell>
        </row>
        <row r="103">
          <cell r="E103">
            <v>0</v>
          </cell>
          <cell r="G103">
            <v>2500</v>
          </cell>
          <cell r="O103">
            <v>2500</v>
          </cell>
        </row>
        <row r="105">
          <cell r="E105">
            <v>9290</v>
          </cell>
          <cell r="O105">
            <v>9290</v>
          </cell>
        </row>
        <row r="107">
          <cell r="E107">
            <v>7277</v>
          </cell>
          <cell r="O107">
            <v>7277</v>
          </cell>
        </row>
        <row r="110">
          <cell r="E110">
            <v>20000</v>
          </cell>
          <cell r="O110">
            <v>20000</v>
          </cell>
        </row>
        <row r="111">
          <cell r="E111">
            <v>20000</v>
          </cell>
          <cell r="O111">
            <v>20000</v>
          </cell>
        </row>
        <row r="112">
          <cell r="E112">
            <v>10000</v>
          </cell>
          <cell r="O112">
            <v>10000</v>
          </cell>
        </row>
        <row r="113">
          <cell r="E113">
            <v>3808</v>
          </cell>
          <cell r="O113">
            <v>3808</v>
          </cell>
        </row>
        <row r="114">
          <cell r="E114">
            <v>3680</v>
          </cell>
          <cell r="O114">
            <v>3680</v>
          </cell>
        </row>
        <row r="115">
          <cell r="E115">
            <v>5000</v>
          </cell>
          <cell r="O115">
            <v>5000</v>
          </cell>
        </row>
        <row r="116">
          <cell r="E116">
            <v>5000</v>
          </cell>
          <cell r="O116">
            <v>5000</v>
          </cell>
        </row>
        <row r="117">
          <cell r="E117">
            <v>5000</v>
          </cell>
          <cell r="O117">
            <v>5000</v>
          </cell>
        </row>
        <row r="118">
          <cell r="G118">
            <v>5000</v>
          </cell>
          <cell r="O118">
            <v>5000</v>
          </cell>
        </row>
        <row r="119">
          <cell r="E119">
            <v>8699</v>
          </cell>
          <cell r="O119">
            <v>8699</v>
          </cell>
        </row>
        <row r="120">
          <cell r="E120">
            <v>49973.7</v>
          </cell>
          <cell r="O120">
            <v>49973.7</v>
          </cell>
        </row>
        <row r="121">
          <cell r="E121">
            <v>23223</v>
          </cell>
          <cell r="O121">
            <v>23223</v>
          </cell>
        </row>
        <row r="123">
          <cell r="E123">
            <v>600</v>
          </cell>
          <cell r="O123">
            <v>600</v>
          </cell>
        </row>
        <row r="126">
          <cell r="E126">
            <v>5336</v>
          </cell>
          <cell r="O126">
            <v>5336</v>
          </cell>
        </row>
        <row r="127">
          <cell r="E127">
            <v>5235</v>
          </cell>
          <cell r="O127">
            <v>5235</v>
          </cell>
        </row>
        <row r="128">
          <cell r="E128">
            <v>5235</v>
          </cell>
          <cell r="O128">
            <v>5235</v>
          </cell>
        </row>
        <row r="129">
          <cell r="E129">
            <v>5235</v>
          </cell>
          <cell r="O129">
            <v>5235</v>
          </cell>
        </row>
        <row r="130">
          <cell r="E130">
            <v>0</v>
          </cell>
          <cell r="G130">
            <v>5235</v>
          </cell>
          <cell r="O130">
            <v>5235</v>
          </cell>
        </row>
        <row r="133">
          <cell r="E133">
            <v>11008</v>
          </cell>
          <cell r="O133">
            <v>11008</v>
          </cell>
        </row>
        <row r="136">
          <cell r="E136">
            <v>7666</v>
          </cell>
          <cell r="O136">
            <v>7666</v>
          </cell>
        </row>
        <row r="138">
          <cell r="E138">
            <v>3000</v>
          </cell>
          <cell r="O138">
            <v>3000</v>
          </cell>
        </row>
        <row r="140">
          <cell r="E140">
            <v>23370</v>
          </cell>
          <cell r="G140">
            <v>2000</v>
          </cell>
          <cell r="O140">
            <v>25370</v>
          </cell>
        </row>
        <row r="142">
          <cell r="E142">
            <v>10035</v>
          </cell>
          <cell r="O142">
            <v>10035</v>
          </cell>
        </row>
        <row r="144">
          <cell r="E144">
            <v>0</v>
          </cell>
          <cell r="I144">
            <v>60165</v>
          </cell>
          <cell r="O144">
            <v>60165</v>
          </cell>
        </row>
        <row r="147">
          <cell r="E147">
            <v>0</v>
          </cell>
          <cell r="I147">
            <v>37796</v>
          </cell>
          <cell r="O147">
            <v>37796</v>
          </cell>
        </row>
        <row r="151">
          <cell r="E151">
            <v>38839</v>
          </cell>
          <cell r="G151">
            <v>2642</v>
          </cell>
          <cell r="O151">
            <v>41481</v>
          </cell>
        </row>
        <row r="154">
          <cell r="E154">
            <v>286242</v>
          </cell>
          <cell r="G154">
            <v>57455</v>
          </cell>
          <cell r="I154">
            <v>7313</v>
          </cell>
          <cell r="M154">
            <v>-19595</v>
          </cell>
          <cell r="O154">
            <v>331415</v>
          </cell>
        </row>
        <row r="156">
          <cell r="E156" t="str">
            <v>-------</v>
          </cell>
          <cell r="G156" t="str">
            <v>-------</v>
          </cell>
          <cell r="H156" t="str">
            <v>-------</v>
          </cell>
          <cell r="I156" t="str">
            <v>-------</v>
          </cell>
          <cell r="K156" t="str">
            <v>-------</v>
          </cell>
          <cell r="L156" t="str">
            <v>-------</v>
          </cell>
          <cell r="M156" t="str">
            <v>-------</v>
          </cell>
          <cell r="O156" t="str">
            <v>-------</v>
          </cell>
        </row>
        <row r="157">
          <cell r="E157">
            <v>1427110.565</v>
          </cell>
          <cell r="G157">
            <v>126611</v>
          </cell>
          <cell r="H157">
            <v>0</v>
          </cell>
          <cell r="I157">
            <v>0</v>
          </cell>
          <cell r="K157">
            <v>-38699</v>
          </cell>
          <cell r="L157">
            <v>0</v>
          </cell>
          <cell r="M157">
            <v>0</v>
          </cell>
          <cell r="O157">
            <v>1515022.565</v>
          </cell>
        </row>
        <row r="158">
          <cell r="E158" t="str">
            <v>-------</v>
          </cell>
          <cell r="G158" t="str">
            <v>-------</v>
          </cell>
          <cell r="H158" t="str">
            <v>-------</v>
          </cell>
          <cell r="I158" t="str">
            <v>-------</v>
          </cell>
          <cell r="K158" t="str">
            <v>-------</v>
          </cell>
          <cell r="L158" t="str">
            <v>-------</v>
          </cell>
          <cell r="M158" t="str">
            <v>-------</v>
          </cell>
          <cell r="O158" t="str">
            <v>-------</v>
          </cell>
        </row>
        <row r="160">
          <cell r="E160">
            <v>88689</v>
          </cell>
          <cell r="G160">
            <v>13069</v>
          </cell>
          <cell r="O160">
            <v>101758</v>
          </cell>
        </row>
        <row r="163">
          <cell r="E163">
            <v>97500</v>
          </cell>
          <cell r="O163">
            <v>97500</v>
          </cell>
        </row>
        <row r="164">
          <cell r="E164" t="str">
            <v>-------</v>
          </cell>
          <cell r="G164" t="str">
            <v>-------</v>
          </cell>
          <cell r="H164" t="str">
            <v>-------</v>
          </cell>
          <cell r="I164" t="str">
            <v>-------</v>
          </cell>
          <cell r="K164" t="str">
            <v>-------</v>
          </cell>
          <cell r="L164" t="str">
            <v>-------</v>
          </cell>
          <cell r="M164" t="str">
            <v>-------</v>
          </cell>
          <cell r="O164" t="str">
            <v>-------</v>
          </cell>
        </row>
        <row r="166">
          <cell r="E166">
            <v>1613299.565</v>
          </cell>
          <cell r="G166">
            <v>139680</v>
          </cell>
          <cell r="H166">
            <v>0</v>
          </cell>
          <cell r="I166">
            <v>0</v>
          </cell>
          <cell r="K166">
            <v>-38699</v>
          </cell>
          <cell r="L166">
            <v>0</v>
          </cell>
          <cell r="M166">
            <v>0</v>
          </cell>
          <cell r="O166">
            <v>1714280.565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zoomScale="80" zoomScaleNormal="80" workbookViewId="0" topLeftCell="A1">
      <selection activeCell="A1" sqref="A1:F1"/>
    </sheetView>
  </sheetViews>
  <sheetFormatPr defaultColWidth="9.140625" defaultRowHeight="12.75"/>
  <cols>
    <col min="1" max="1" width="69.00390625" style="0" customWidth="1"/>
    <col min="2" max="2" width="14.8515625" style="0" customWidth="1"/>
    <col min="3" max="3" width="5.28125" style="0" customWidth="1"/>
    <col min="4" max="4" width="14.8515625" style="3" customWidth="1"/>
    <col min="6" max="6" width="11.00390625" style="0" customWidth="1"/>
  </cols>
  <sheetData>
    <row r="1" spans="1:6" ht="15.75">
      <c r="A1" s="174" t="s">
        <v>3</v>
      </c>
      <c r="B1" s="174"/>
      <c r="C1" s="174"/>
      <c r="D1" s="174"/>
      <c r="E1" s="174"/>
      <c r="F1" s="174"/>
    </row>
    <row r="2" spans="1:6" ht="15.75">
      <c r="A2" s="174" t="s">
        <v>17</v>
      </c>
      <c r="B2" s="174"/>
      <c r="C2" s="174"/>
      <c r="D2" s="174"/>
      <c r="E2" s="174"/>
      <c r="F2" s="174"/>
    </row>
    <row r="3" spans="1:6" ht="15">
      <c r="A3" s="179" t="s">
        <v>18</v>
      </c>
      <c r="B3" s="179"/>
      <c r="C3" s="179"/>
      <c r="D3" s="179"/>
      <c r="E3" s="179"/>
      <c r="F3" s="179"/>
    </row>
    <row r="4" spans="1:6" ht="15">
      <c r="A4" s="179" t="s">
        <v>5</v>
      </c>
      <c r="B4" s="179"/>
      <c r="C4" s="179"/>
      <c r="D4" s="179"/>
      <c r="E4" s="179"/>
      <c r="F4" s="179"/>
    </row>
    <row r="5" spans="1:6" ht="15">
      <c r="A5" s="179" t="s">
        <v>65</v>
      </c>
      <c r="B5" s="179"/>
      <c r="C5" s="179"/>
      <c r="D5" s="179"/>
      <c r="E5" s="179"/>
      <c r="F5" s="179"/>
    </row>
    <row r="6" spans="1:6" ht="14.25">
      <c r="A6" s="31"/>
      <c r="B6" s="16"/>
      <c r="C6" s="31"/>
      <c r="D6" s="16"/>
      <c r="E6" s="31"/>
      <c r="F6" s="31"/>
    </row>
    <row r="7" spans="2:6" ht="14.25">
      <c r="B7" s="32"/>
      <c r="C7" s="29"/>
      <c r="D7" s="1"/>
      <c r="F7" s="33"/>
    </row>
    <row r="8" spans="1:6" s="15" customFormat="1" ht="12.75">
      <c r="A8" s="104" t="s">
        <v>19</v>
      </c>
      <c r="B8" s="175" t="s">
        <v>20</v>
      </c>
      <c r="C8" s="175"/>
      <c r="D8" s="175"/>
      <c r="F8" s="105"/>
    </row>
    <row r="9" spans="1:6" s="15" customFormat="1" ht="13.5" thickBot="1">
      <c r="A9" s="104"/>
      <c r="B9" s="176" t="s">
        <v>7</v>
      </c>
      <c r="C9" s="177"/>
      <c r="D9" s="177"/>
      <c r="E9" s="106"/>
      <c r="F9" s="107" t="s">
        <v>4</v>
      </c>
    </row>
    <row r="10" spans="1:6" s="15" customFormat="1" ht="13.5" thickBot="1">
      <c r="A10" s="104"/>
      <c r="B10" s="53">
        <v>2008</v>
      </c>
      <c r="C10" s="108"/>
      <c r="D10" s="53">
        <v>2007</v>
      </c>
      <c r="E10" s="109"/>
      <c r="F10" s="110" t="s">
        <v>64</v>
      </c>
    </row>
    <row r="11" spans="1:6" s="15" customFormat="1" ht="12.75">
      <c r="A11" s="104"/>
      <c r="B11" s="111"/>
      <c r="C11" s="111"/>
      <c r="D11" s="111"/>
      <c r="E11" s="68"/>
      <c r="F11" s="112"/>
    </row>
    <row r="12" spans="1:6" s="15" customFormat="1" ht="12.75">
      <c r="A12" s="104" t="s">
        <v>0</v>
      </c>
      <c r="B12" s="113">
        <v>1438</v>
      </c>
      <c r="C12" s="113"/>
      <c r="D12" s="113">
        <v>1483</v>
      </c>
      <c r="E12" s="60"/>
      <c r="F12" s="114">
        <f>(B12-D12)/D12</f>
        <v>-0.030343897505057317</v>
      </c>
    </row>
    <row r="13" spans="1:6" s="15" customFormat="1" ht="12.75">
      <c r="A13" s="104"/>
      <c r="B13" s="113"/>
      <c r="C13" s="113"/>
      <c r="D13" s="113"/>
      <c r="E13" s="60"/>
      <c r="F13" s="114"/>
    </row>
    <row r="14" spans="1:6" s="15" customFormat="1" ht="12.75">
      <c r="A14" s="104" t="s">
        <v>87</v>
      </c>
      <c r="B14" s="58">
        <v>1481</v>
      </c>
      <c r="C14" s="115"/>
      <c r="D14" s="58">
        <v>1446</v>
      </c>
      <c r="E14" s="116"/>
      <c r="F14" s="114">
        <f>(B14-D14)/D14</f>
        <v>0.024204702627939143</v>
      </c>
    </row>
    <row r="15" spans="1:6" s="15" customFormat="1" ht="12.75">
      <c r="A15" s="104"/>
      <c r="B15" s="58"/>
      <c r="C15" s="115"/>
      <c r="D15" s="58"/>
      <c r="E15" s="116"/>
      <c r="F15" s="114"/>
    </row>
    <row r="16" spans="1:6" s="15" customFormat="1" ht="12.75">
      <c r="A16" s="104" t="s">
        <v>1</v>
      </c>
      <c r="B16" s="58"/>
      <c r="C16" s="115"/>
      <c r="D16" s="58"/>
      <c r="E16" s="116"/>
      <c r="F16" s="114"/>
    </row>
    <row r="17" spans="1:6" s="15" customFormat="1" ht="12.75">
      <c r="A17" s="104" t="s">
        <v>88</v>
      </c>
      <c r="B17" s="69">
        <v>651</v>
      </c>
      <c r="C17" s="115"/>
      <c r="D17" s="69">
        <v>656</v>
      </c>
      <c r="E17" s="116"/>
      <c r="F17" s="114">
        <f>(B17-D17)/D17</f>
        <v>-0.007621951219512195</v>
      </c>
    </row>
    <row r="18" spans="1:6" s="15" customFormat="1" ht="12.75">
      <c r="A18" s="104" t="s">
        <v>89</v>
      </c>
      <c r="B18" s="117">
        <v>170</v>
      </c>
      <c r="C18" s="115"/>
      <c r="D18" s="117">
        <v>174</v>
      </c>
      <c r="E18" s="116"/>
      <c r="F18" s="114">
        <f>(B18-D18)/D18</f>
        <v>-0.022988505747126436</v>
      </c>
    </row>
    <row r="19" spans="1:6" s="15" customFormat="1" ht="12.75">
      <c r="A19" s="104" t="s">
        <v>90</v>
      </c>
      <c r="B19" s="117">
        <v>408</v>
      </c>
      <c r="C19" s="115"/>
      <c r="D19" s="117">
        <v>426</v>
      </c>
      <c r="E19" s="116"/>
      <c r="F19" s="114">
        <f>(B19-D19)/D19</f>
        <v>-0.04225352112676056</v>
      </c>
    </row>
    <row r="20" spans="1:6" s="15" customFormat="1" ht="12.75">
      <c r="A20" s="104" t="s">
        <v>60</v>
      </c>
      <c r="B20" s="118">
        <f>SUM(B17:B19)</f>
        <v>1229</v>
      </c>
      <c r="C20" s="115"/>
      <c r="D20" s="118">
        <f>SUM(D17:D19)</f>
        <v>1256</v>
      </c>
      <c r="E20" s="116"/>
      <c r="F20" s="114">
        <f>(B20-D20)/D20</f>
        <v>-0.021496815286624203</v>
      </c>
    </row>
    <row r="21" spans="1:6" s="15" customFormat="1" ht="12.75">
      <c r="A21" s="104"/>
      <c r="B21" s="69"/>
      <c r="C21" s="115"/>
      <c r="D21" s="69"/>
      <c r="E21" s="116"/>
      <c r="F21" s="119"/>
    </row>
    <row r="22" spans="1:6" s="15" customFormat="1" ht="12.75">
      <c r="A22" s="120" t="s">
        <v>127</v>
      </c>
      <c r="B22" s="63">
        <f>+B14-B20</f>
        <v>252</v>
      </c>
      <c r="C22" s="115"/>
      <c r="D22" s="63">
        <f>+D14-D20</f>
        <v>190</v>
      </c>
      <c r="E22" s="116"/>
      <c r="F22" s="114">
        <f>(B22-D22)/D22</f>
        <v>0.3263157894736842</v>
      </c>
    </row>
    <row r="23" spans="1:6" s="15" customFormat="1" ht="12.75">
      <c r="A23" s="104"/>
      <c r="B23" s="69"/>
      <c r="C23" s="115"/>
      <c r="D23" s="69"/>
      <c r="E23" s="116"/>
      <c r="F23" s="119"/>
    </row>
    <row r="24" spans="1:6" s="15" customFormat="1" ht="12.75">
      <c r="A24" s="104" t="s">
        <v>136</v>
      </c>
      <c r="B24" s="69">
        <v>24</v>
      </c>
      <c r="C24" s="115"/>
      <c r="D24" s="69">
        <v>36</v>
      </c>
      <c r="E24" s="116"/>
      <c r="F24" s="114">
        <f>(B24-D24)/D24</f>
        <v>-0.3333333333333333</v>
      </c>
    </row>
    <row r="25" spans="1:6" s="15" customFormat="1" ht="12.75">
      <c r="A25" s="104" t="s">
        <v>137</v>
      </c>
      <c r="B25" s="69">
        <v>-33</v>
      </c>
      <c r="C25" s="115"/>
      <c r="D25" s="69">
        <v>-23</v>
      </c>
      <c r="E25" s="116"/>
      <c r="F25" s="114">
        <f>(B25-D25)/D25</f>
        <v>0.43478260869565216</v>
      </c>
    </row>
    <row r="26" spans="1:6" s="15" customFormat="1" ht="12.75">
      <c r="A26" s="104" t="s">
        <v>2</v>
      </c>
      <c r="B26" s="121">
        <v>14</v>
      </c>
      <c r="C26" s="115"/>
      <c r="D26" s="121">
        <v>-2</v>
      </c>
      <c r="E26" s="116"/>
      <c r="F26" s="114">
        <f>-(B26-D26)/D26</f>
        <v>8</v>
      </c>
    </row>
    <row r="27" spans="1:6" s="15" customFormat="1" ht="12.75">
      <c r="A27" s="104"/>
      <c r="B27" s="69"/>
      <c r="C27" s="115"/>
      <c r="D27" s="69"/>
      <c r="E27" s="116"/>
      <c r="F27" s="119"/>
    </row>
    <row r="28" spans="1:6" s="15" customFormat="1" ht="12.75">
      <c r="A28" s="122" t="s">
        <v>128</v>
      </c>
      <c r="B28" s="69">
        <f>+B22+B26+B24+B25</f>
        <v>257</v>
      </c>
      <c r="C28" s="115"/>
      <c r="D28" s="69">
        <f>+D22+D26+D24+D25</f>
        <v>201</v>
      </c>
      <c r="E28" s="116"/>
      <c r="F28" s="114">
        <f>(B28-D28)/D28</f>
        <v>0.27860696517412936</v>
      </c>
    </row>
    <row r="29" spans="1:6" s="15" customFormat="1" ht="12.75">
      <c r="A29" s="104"/>
      <c r="B29" s="63"/>
      <c r="C29" s="115"/>
      <c r="D29" s="63"/>
      <c r="E29" s="116"/>
      <c r="F29" s="114"/>
    </row>
    <row r="30" spans="1:6" s="15" customFormat="1" ht="12.75">
      <c r="A30" s="104" t="s">
        <v>116</v>
      </c>
      <c r="B30" s="65">
        <v>26</v>
      </c>
      <c r="C30" s="123"/>
      <c r="D30" s="121">
        <v>21</v>
      </c>
      <c r="E30" s="116"/>
      <c r="F30" s="114">
        <f>(B30-D30)/D30</f>
        <v>0.23809523809523808</v>
      </c>
    </row>
    <row r="31" spans="1:6" s="15" customFormat="1" ht="12.75">
      <c r="A31" s="104"/>
      <c r="B31" s="63"/>
      <c r="C31" s="115"/>
      <c r="D31" s="63"/>
      <c r="E31" s="116"/>
      <c r="F31" s="114"/>
    </row>
    <row r="32" spans="1:6" s="15" customFormat="1" ht="13.5" thickBot="1">
      <c r="A32" s="124" t="s">
        <v>21</v>
      </c>
      <c r="B32" s="127">
        <f>+B28-B30</f>
        <v>231</v>
      </c>
      <c r="C32" s="128"/>
      <c r="D32" s="127">
        <f>+D28-D30</f>
        <v>180</v>
      </c>
      <c r="E32" s="116"/>
      <c r="F32" s="114">
        <f>(B32-D32)/D32</f>
        <v>0.2833333333333333</v>
      </c>
    </row>
    <row r="33" spans="1:6" s="15" customFormat="1" ht="13.5" thickTop="1">
      <c r="A33" s="124"/>
      <c r="B33" s="63"/>
      <c r="C33" s="115"/>
      <c r="D33" s="63"/>
      <c r="E33" s="116"/>
      <c r="F33" s="114"/>
    </row>
    <row r="34" spans="1:6" s="15" customFormat="1" ht="12.75">
      <c r="A34" s="124"/>
      <c r="B34" s="125"/>
      <c r="C34" s="115"/>
      <c r="D34" s="125"/>
      <c r="E34" s="116"/>
      <c r="F34" s="126"/>
    </row>
    <row r="35" spans="1:6" s="15" customFormat="1" ht="12.75">
      <c r="A35" s="104"/>
      <c r="B35" s="129"/>
      <c r="C35" s="115"/>
      <c r="D35" s="129"/>
      <c r="E35" s="116"/>
      <c r="F35" s="119"/>
    </row>
    <row r="36" spans="1:6" s="15" customFormat="1" ht="12.75">
      <c r="A36" s="104" t="s">
        <v>129</v>
      </c>
      <c r="B36" s="130"/>
      <c r="C36" s="115"/>
      <c r="D36" s="130"/>
      <c r="E36" s="116"/>
      <c r="F36" s="126"/>
    </row>
    <row r="37" spans="1:6" s="15" customFormat="1" ht="12.75">
      <c r="A37" s="132" t="s">
        <v>61</v>
      </c>
      <c r="B37" s="130">
        <f>+B32/B41</f>
        <v>0.6507042253521127</v>
      </c>
      <c r="C37" s="123"/>
      <c r="D37" s="130">
        <f>+D32/D41-0.01</f>
        <v>0.46872340425531916</v>
      </c>
      <c r="E37" s="116"/>
      <c r="F37" s="126"/>
    </row>
    <row r="38" spans="1:6" s="15" customFormat="1" ht="12.75">
      <c r="A38" s="132" t="s">
        <v>62</v>
      </c>
      <c r="B38" s="130">
        <f>+B32/B42</f>
        <v>0.638121546961326</v>
      </c>
      <c r="C38" s="123"/>
      <c r="D38" s="130">
        <f>+D32/D42</f>
        <v>0.4639175257731959</v>
      </c>
      <c r="E38" s="116"/>
      <c r="F38" s="126"/>
    </row>
    <row r="39" spans="1:6" s="15" customFormat="1" ht="12.75">
      <c r="A39" s="131"/>
      <c r="B39" s="130"/>
      <c r="C39" s="115"/>
      <c r="D39" s="130"/>
      <c r="E39" s="116"/>
      <c r="F39" s="126"/>
    </row>
    <row r="40" spans="1:6" s="15" customFormat="1" ht="12.75">
      <c r="A40" s="104" t="s">
        <v>113</v>
      </c>
      <c r="B40" s="125"/>
      <c r="C40" s="115"/>
      <c r="D40" s="125"/>
      <c r="E40" s="116"/>
      <c r="F40" s="126"/>
    </row>
    <row r="41" spans="1:6" s="15" customFormat="1" ht="12.75">
      <c r="A41" s="132" t="s">
        <v>61</v>
      </c>
      <c r="B41" s="125">
        <v>355</v>
      </c>
      <c r="C41" s="115"/>
      <c r="D41" s="125">
        <v>376</v>
      </c>
      <c r="E41" s="68"/>
      <c r="F41" s="133"/>
    </row>
    <row r="42" spans="1:6" s="15" customFormat="1" ht="12.75">
      <c r="A42" s="132" t="s">
        <v>62</v>
      </c>
      <c r="B42" s="129">
        <v>362</v>
      </c>
      <c r="C42" s="115"/>
      <c r="D42" s="129">
        <v>388</v>
      </c>
      <c r="E42" s="68"/>
      <c r="F42" s="133"/>
    </row>
    <row r="43" spans="1:6" s="15" customFormat="1" ht="12.75">
      <c r="A43" s="104"/>
      <c r="B43" s="134"/>
      <c r="C43" s="134"/>
      <c r="D43" s="134"/>
      <c r="E43" s="68"/>
      <c r="F43" s="135"/>
    </row>
    <row r="44" spans="2:6" s="15" customFormat="1" ht="12.75">
      <c r="B44" s="44"/>
      <c r="D44" s="44"/>
      <c r="F44" s="51"/>
    </row>
    <row r="45" spans="1:8" s="15" customFormat="1" ht="12.75">
      <c r="A45" s="138"/>
      <c r="B45" s="138"/>
      <c r="C45" s="138"/>
      <c r="D45" s="89"/>
      <c r="E45" s="89"/>
      <c r="F45" s="138"/>
      <c r="G45" s="89"/>
      <c r="H45" s="138"/>
    </row>
    <row r="46" spans="1:4" s="15" customFormat="1" ht="12.75">
      <c r="A46" s="104"/>
      <c r="B46" s="44"/>
      <c r="D46" s="44"/>
    </row>
    <row r="47" spans="1:4" s="15" customFormat="1" ht="12.75">
      <c r="A47" s="89" t="s">
        <v>63</v>
      </c>
      <c r="B47" s="44"/>
      <c r="D47" s="44"/>
    </row>
    <row r="48" spans="2:4" s="15" customFormat="1" ht="12.75">
      <c r="B48" s="44"/>
      <c r="D48" s="44"/>
    </row>
    <row r="49" spans="2:4" s="15" customFormat="1" ht="12.75">
      <c r="B49" s="44"/>
      <c r="D49" s="44"/>
    </row>
    <row r="50" spans="1:6" s="15" customFormat="1" ht="12.75">
      <c r="A50" s="178" t="s">
        <v>92</v>
      </c>
      <c r="B50" s="178"/>
      <c r="C50" s="178"/>
      <c r="D50" s="178"/>
      <c r="E50" s="178"/>
      <c r="F50" s="178"/>
    </row>
    <row r="51" ht="12.75">
      <c r="B51" s="3"/>
    </row>
  </sheetData>
  <sheetProtection password="DA93" sheet="1" objects="1" scenarios="1"/>
  <mergeCells count="8">
    <mergeCell ref="A50:F50"/>
    <mergeCell ref="A3:F3"/>
    <mergeCell ref="A4:F4"/>
    <mergeCell ref="A5:F5"/>
    <mergeCell ref="A1:F1"/>
    <mergeCell ref="A2:F2"/>
    <mergeCell ref="B8:D8"/>
    <mergeCell ref="B9:D9"/>
  </mergeCells>
  <printOptions/>
  <pageMargins left="0.75" right="0.75" top="1" bottom="1" header="0.5" footer="0.5"/>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zoomScale="80" zoomScaleNormal="80" workbookViewId="0" topLeftCell="A1">
      <selection activeCell="A1" sqref="A1:F1"/>
    </sheetView>
  </sheetViews>
  <sheetFormatPr defaultColWidth="9.140625" defaultRowHeight="12.75"/>
  <cols>
    <col min="1" max="1" width="69.00390625" style="0" customWidth="1"/>
    <col min="2" max="2" width="14.8515625" style="0" customWidth="1"/>
    <col min="3" max="3" width="5.28125" style="0" customWidth="1"/>
    <col min="4" max="4" width="14.8515625" style="3" customWidth="1"/>
    <col min="6" max="6" width="11.00390625" style="0" customWidth="1"/>
  </cols>
  <sheetData>
    <row r="1" spans="1:6" ht="15.75">
      <c r="A1" s="174" t="s">
        <v>3</v>
      </c>
      <c r="B1" s="174"/>
      <c r="C1" s="174"/>
      <c r="D1" s="174"/>
      <c r="E1" s="174"/>
      <c r="F1" s="174"/>
    </row>
    <row r="2" spans="1:6" ht="15.75">
      <c r="A2" s="174" t="s">
        <v>17</v>
      </c>
      <c r="B2" s="174"/>
      <c r="C2" s="174"/>
      <c r="D2" s="174"/>
      <c r="E2" s="174"/>
      <c r="F2" s="174"/>
    </row>
    <row r="3" spans="1:6" ht="15">
      <c r="A3" s="179" t="s">
        <v>18</v>
      </c>
      <c r="B3" s="179"/>
      <c r="C3" s="179"/>
      <c r="D3" s="179"/>
      <c r="E3" s="179"/>
      <c r="F3" s="179"/>
    </row>
    <row r="4" spans="1:6" ht="15">
      <c r="A4" s="179" t="s">
        <v>5</v>
      </c>
      <c r="B4" s="179"/>
      <c r="C4" s="179"/>
      <c r="D4" s="179"/>
      <c r="E4" s="179"/>
      <c r="F4" s="179"/>
    </row>
    <row r="5" spans="1:6" ht="15">
      <c r="A5" s="179" t="s">
        <v>65</v>
      </c>
      <c r="B5" s="179"/>
      <c r="C5" s="179"/>
      <c r="D5" s="179"/>
      <c r="E5" s="179"/>
      <c r="F5" s="179"/>
    </row>
    <row r="6" spans="1:6" ht="14.25">
      <c r="A6" s="31"/>
      <c r="B6" s="16"/>
      <c r="C6" s="31"/>
      <c r="D6" s="16"/>
      <c r="E6" s="31"/>
      <c r="F6" s="31"/>
    </row>
    <row r="7" spans="2:6" ht="14.25">
      <c r="B7" s="32"/>
      <c r="C7" s="29"/>
      <c r="D7" s="1"/>
      <c r="F7" s="33"/>
    </row>
    <row r="8" spans="1:6" s="15" customFormat="1" ht="12.75">
      <c r="A8" s="104" t="s">
        <v>19</v>
      </c>
      <c r="B8" s="175" t="s">
        <v>156</v>
      </c>
      <c r="C8" s="175"/>
      <c r="D8" s="175"/>
      <c r="F8" s="105"/>
    </row>
    <row r="9" spans="1:6" s="15" customFormat="1" ht="13.5" thickBot="1">
      <c r="A9" s="104"/>
      <c r="B9" s="176" t="s">
        <v>7</v>
      </c>
      <c r="C9" s="177"/>
      <c r="D9" s="177"/>
      <c r="E9" s="106"/>
      <c r="F9" s="107" t="s">
        <v>4</v>
      </c>
    </row>
    <row r="10" spans="1:6" s="15" customFormat="1" ht="13.5" thickBot="1">
      <c r="A10" s="104"/>
      <c r="B10" s="53">
        <v>2008</v>
      </c>
      <c r="C10" s="108"/>
      <c r="D10" s="53">
        <v>2007</v>
      </c>
      <c r="E10" s="109"/>
      <c r="F10" s="110" t="s">
        <v>64</v>
      </c>
    </row>
    <row r="11" spans="1:6" s="15" customFormat="1" ht="12.75">
      <c r="A11" s="104"/>
      <c r="B11" s="111"/>
      <c r="C11" s="111"/>
      <c r="D11" s="111"/>
      <c r="E11" s="68"/>
      <c r="F11" s="112"/>
    </row>
    <row r="12" spans="1:6" s="15" customFormat="1" ht="12.75">
      <c r="A12" s="104" t="s">
        <v>0</v>
      </c>
      <c r="B12" s="113">
        <v>5750</v>
      </c>
      <c r="C12" s="113"/>
      <c r="D12" s="113">
        <v>5441</v>
      </c>
      <c r="E12" s="60"/>
      <c r="F12" s="114">
        <f>(B12-D12)/D12</f>
        <v>0.056791031060466825</v>
      </c>
    </row>
    <row r="13" spans="1:6" s="15" customFormat="1" ht="12.75">
      <c r="A13" s="104"/>
      <c r="B13" s="113"/>
      <c r="C13" s="113"/>
      <c r="D13" s="113"/>
      <c r="E13" s="60"/>
      <c r="F13" s="114"/>
    </row>
    <row r="14" spans="1:6" s="15" customFormat="1" ht="12.75">
      <c r="A14" s="104" t="s">
        <v>87</v>
      </c>
      <c r="B14" s="58">
        <v>5774</v>
      </c>
      <c r="C14" s="115"/>
      <c r="D14" s="58">
        <v>5420</v>
      </c>
      <c r="E14" s="116"/>
      <c r="F14" s="114">
        <f>(B14-D14)/D14</f>
        <v>0.06531365313653137</v>
      </c>
    </row>
    <row r="15" spans="1:6" s="15" customFormat="1" ht="12.75">
      <c r="A15" s="104"/>
      <c r="B15" s="58"/>
      <c r="C15" s="115"/>
      <c r="D15" s="58"/>
      <c r="E15" s="116"/>
      <c r="F15" s="114"/>
    </row>
    <row r="16" spans="1:6" s="15" customFormat="1" ht="12.75">
      <c r="A16" s="104" t="s">
        <v>1</v>
      </c>
      <c r="B16" s="58"/>
      <c r="C16" s="115"/>
      <c r="D16" s="58"/>
      <c r="E16" s="116"/>
      <c r="F16" s="114"/>
    </row>
    <row r="17" spans="1:6" s="15" customFormat="1" ht="12.75">
      <c r="A17" s="104" t="s">
        <v>88</v>
      </c>
      <c r="B17" s="69">
        <v>2578</v>
      </c>
      <c r="C17" s="115"/>
      <c r="D17" s="69">
        <v>2451</v>
      </c>
      <c r="E17" s="116"/>
      <c r="F17" s="114">
        <f>(B17-D17)/D17</f>
        <v>0.0518155854753162</v>
      </c>
    </row>
    <row r="18" spans="1:6" s="15" customFormat="1" ht="12.75">
      <c r="A18" s="104" t="s">
        <v>89</v>
      </c>
      <c r="B18" s="117">
        <v>704</v>
      </c>
      <c r="C18" s="115"/>
      <c r="D18" s="117">
        <v>685</v>
      </c>
      <c r="E18" s="116"/>
      <c r="F18" s="114">
        <f>(B18-D18)/D18</f>
        <v>0.027737226277372264</v>
      </c>
    </row>
    <row r="19" spans="1:6" s="15" customFormat="1" ht="12.75">
      <c r="A19" s="104" t="s">
        <v>90</v>
      </c>
      <c r="B19" s="117">
        <v>1697</v>
      </c>
      <c r="C19" s="115"/>
      <c r="D19" s="117">
        <v>1700</v>
      </c>
      <c r="E19" s="116"/>
      <c r="F19" s="165" t="s">
        <v>175</v>
      </c>
    </row>
    <row r="20" spans="1:6" s="15" customFormat="1" ht="12.75">
      <c r="A20" s="104" t="s">
        <v>60</v>
      </c>
      <c r="B20" s="118">
        <f>SUM(B17:B19)</f>
        <v>4979</v>
      </c>
      <c r="C20" s="115"/>
      <c r="D20" s="118">
        <f>SUM(D17:D19)</f>
        <v>4836</v>
      </c>
      <c r="E20" s="116"/>
      <c r="F20" s="114">
        <f>(B20-D20)/D20</f>
        <v>0.02956989247311828</v>
      </c>
    </row>
    <row r="21" spans="1:6" s="15" customFormat="1" ht="12.75">
      <c r="A21" s="104"/>
      <c r="B21" s="69"/>
      <c r="C21" s="115"/>
      <c r="D21" s="69"/>
      <c r="E21" s="116"/>
      <c r="F21" s="119"/>
    </row>
    <row r="22" spans="1:6" s="15" customFormat="1" ht="12.75">
      <c r="A22" s="120" t="s">
        <v>127</v>
      </c>
      <c r="B22" s="63">
        <f>+B14-B20</f>
        <v>795</v>
      </c>
      <c r="C22" s="115"/>
      <c r="D22" s="63">
        <f>+D14-D20</f>
        <v>584</v>
      </c>
      <c r="E22" s="116"/>
      <c r="F22" s="114">
        <f>(B22-D22)/D22</f>
        <v>0.3613013698630137</v>
      </c>
    </row>
    <row r="23" spans="1:6" s="15" customFormat="1" ht="12.75">
      <c r="A23" s="104"/>
      <c r="B23" s="69"/>
      <c r="C23" s="115"/>
      <c r="D23" s="69"/>
      <c r="E23" s="116"/>
      <c r="F23" s="119"/>
    </row>
    <row r="24" spans="1:6" s="15" customFormat="1" ht="12.75">
      <c r="A24" s="104" t="s">
        <v>136</v>
      </c>
      <c r="B24" s="69">
        <v>113</v>
      </c>
      <c r="C24" s="115"/>
      <c r="D24" s="69">
        <v>172</v>
      </c>
      <c r="E24" s="116"/>
      <c r="F24" s="114">
        <f>(B24-D24)/D24</f>
        <v>-0.3430232558139535</v>
      </c>
    </row>
    <row r="25" spans="1:6" s="15" customFormat="1" ht="12.75">
      <c r="A25" s="104" t="s">
        <v>137</v>
      </c>
      <c r="B25" s="69">
        <v>-123</v>
      </c>
      <c r="C25" s="115"/>
      <c r="D25" s="69">
        <v>-91</v>
      </c>
      <c r="E25" s="116"/>
      <c r="F25" s="114">
        <f>(B25-D25)/D25</f>
        <v>0.3516483516483517</v>
      </c>
    </row>
    <row r="26" spans="1:6" s="15" customFormat="1" ht="12.75">
      <c r="A26" s="104" t="s">
        <v>2</v>
      </c>
      <c r="B26" s="121">
        <v>30</v>
      </c>
      <c r="C26" s="115"/>
      <c r="D26" s="121">
        <v>5</v>
      </c>
      <c r="E26" s="116"/>
      <c r="F26" s="114">
        <f>(B26-D26)/D26</f>
        <v>5</v>
      </c>
    </row>
    <row r="27" spans="1:6" s="15" customFormat="1" ht="12.75">
      <c r="A27" s="104"/>
      <c r="B27" s="69"/>
      <c r="C27" s="115"/>
      <c r="D27" s="69"/>
      <c r="E27" s="116"/>
      <c r="F27" s="119"/>
    </row>
    <row r="28" spans="1:6" s="15" customFormat="1" ht="12.75">
      <c r="A28" s="122" t="s">
        <v>128</v>
      </c>
      <c r="B28" s="69">
        <f>+B22+B26+B24+B25</f>
        <v>815</v>
      </c>
      <c r="C28" s="115"/>
      <c r="D28" s="69">
        <f>+D22+D26+D24+D25</f>
        <v>670</v>
      </c>
      <c r="E28" s="116"/>
      <c r="F28" s="114">
        <f>(B28-D28)/D28</f>
        <v>0.21641791044776118</v>
      </c>
    </row>
    <row r="29" spans="1:6" s="15" customFormat="1" ht="12.75">
      <c r="A29" s="104"/>
      <c r="B29" s="63"/>
      <c r="C29" s="115"/>
      <c r="D29" s="63"/>
      <c r="E29" s="116"/>
      <c r="F29" s="114"/>
    </row>
    <row r="30" spans="1:6" s="15" customFormat="1" ht="12.75">
      <c r="A30" s="104" t="s">
        <v>116</v>
      </c>
      <c r="B30" s="65">
        <v>122</v>
      </c>
      <c r="C30" s="123"/>
      <c r="D30" s="121">
        <v>32</v>
      </c>
      <c r="E30" s="116"/>
      <c r="F30" s="114">
        <f>(B30-D30)/D30</f>
        <v>2.8125</v>
      </c>
    </row>
    <row r="31" spans="1:6" s="15" customFormat="1" ht="12.75">
      <c r="A31" s="104"/>
      <c r="B31" s="63"/>
      <c r="C31" s="115"/>
      <c r="D31" s="63"/>
      <c r="E31" s="116"/>
      <c r="F31" s="114"/>
    </row>
    <row r="32" spans="1:6" s="15" customFormat="1" ht="13.5" thickBot="1">
      <c r="A32" s="124" t="s">
        <v>21</v>
      </c>
      <c r="B32" s="127">
        <f>+B28-B30</f>
        <v>693</v>
      </c>
      <c r="C32" s="128"/>
      <c r="D32" s="127">
        <f>+D28-D30</f>
        <v>638</v>
      </c>
      <c r="E32" s="116"/>
      <c r="F32" s="114">
        <f>(B32-D32)/D32</f>
        <v>0.08620689655172414</v>
      </c>
    </row>
    <row r="33" spans="1:6" s="15" customFormat="1" ht="13.5" thickTop="1">
      <c r="A33" s="124"/>
      <c r="B33" s="63"/>
      <c r="C33" s="115"/>
      <c r="D33" s="63"/>
      <c r="E33" s="116"/>
      <c r="F33" s="114"/>
    </row>
    <row r="34" spans="1:6" s="15" customFormat="1" ht="12.75">
      <c r="A34" s="124"/>
      <c r="B34" s="125"/>
      <c r="C34" s="115"/>
      <c r="D34" s="125"/>
      <c r="E34" s="116"/>
      <c r="F34" s="126"/>
    </row>
    <row r="35" spans="1:6" s="15" customFormat="1" ht="12.75">
      <c r="A35" s="104"/>
      <c r="B35" s="129"/>
      <c r="C35" s="115"/>
      <c r="D35" s="129"/>
      <c r="E35" s="116"/>
      <c r="F35" s="119"/>
    </row>
    <row r="36" spans="1:6" s="15" customFormat="1" ht="12.75">
      <c r="A36" s="104" t="s">
        <v>129</v>
      </c>
      <c r="B36" s="130"/>
      <c r="C36" s="115"/>
      <c r="D36" s="130"/>
      <c r="E36" s="116"/>
      <c r="F36" s="126"/>
    </row>
    <row r="37" spans="1:6" s="15" customFormat="1" ht="12.75">
      <c r="A37" s="132" t="s">
        <v>61</v>
      </c>
      <c r="B37" s="130">
        <f>+B32/B41</f>
        <v>1.9090909090909092</v>
      </c>
      <c r="C37" s="123"/>
      <c r="D37" s="130">
        <f>+D32/D41</f>
        <v>1.619289340101523</v>
      </c>
      <c r="E37" s="116"/>
      <c r="F37" s="126"/>
    </row>
    <row r="38" spans="1:6" s="15" customFormat="1" ht="12.75">
      <c r="A38" s="132" t="s">
        <v>62</v>
      </c>
      <c r="B38" s="130">
        <f>+B32/B42</f>
        <v>1.8679245283018868</v>
      </c>
      <c r="C38" s="123"/>
      <c r="D38" s="130">
        <f>+D32/D42</f>
        <v>1.5714285714285714</v>
      </c>
      <c r="E38" s="116"/>
      <c r="F38" s="126"/>
    </row>
    <row r="39" spans="1:6" s="15" customFormat="1" ht="12.75">
      <c r="A39" s="131"/>
      <c r="B39" s="130"/>
      <c r="C39" s="115"/>
      <c r="D39" s="130"/>
      <c r="E39" s="116"/>
      <c r="F39" s="126"/>
    </row>
    <row r="40" spans="1:6" s="15" customFormat="1" ht="12.75">
      <c r="A40" s="104" t="s">
        <v>113</v>
      </c>
      <c r="B40" s="125"/>
      <c r="C40" s="115"/>
      <c r="D40" s="125"/>
      <c r="E40" s="116"/>
      <c r="F40" s="126"/>
    </row>
    <row r="41" spans="1:6" s="15" customFormat="1" ht="12.75">
      <c r="A41" s="132" t="s">
        <v>61</v>
      </c>
      <c r="B41" s="125">
        <v>363</v>
      </c>
      <c r="C41" s="115"/>
      <c r="D41" s="125">
        <v>394</v>
      </c>
      <c r="E41" s="68"/>
      <c r="F41" s="133"/>
    </row>
    <row r="42" spans="1:6" s="15" customFormat="1" ht="12.75">
      <c r="A42" s="132" t="s">
        <v>62</v>
      </c>
      <c r="B42" s="129">
        <v>371</v>
      </c>
      <c r="C42" s="115"/>
      <c r="D42" s="129">
        <v>406</v>
      </c>
      <c r="E42" s="68"/>
      <c r="F42" s="133"/>
    </row>
    <row r="43" spans="1:6" s="15" customFormat="1" ht="12.75">
      <c r="A43" s="11"/>
      <c r="B43" s="40"/>
      <c r="C43" s="137"/>
      <c r="D43" s="40"/>
      <c r="F43" s="136"/>
    </row>
    <row r="44" spans="1:8" s="15" customFormat="1" ht="12.75">
      <c r="A44" s="89"/>
      <c r="B44" s="89"/>
      <c r="C44" s="89"/>
      <c r="D44" s="89"/>
      <c r="E44" s="89"/>
      <c r="F44" s="89"/>
      <c r="G44" s="89"/>
      <c r="H44" s="89"/>
    </row>
    <row r="45" spans="1:8" s="15" customFormat="1" ht="12.75">
      <c r="A45" s="138"/>
      <c r="B45" s="138"/>
      <c r="C45" s="138"/>
      <c r="D45" s="89"/>
      <c r="E45" s="89"/>
      <c r="F45" s="138"/>
      <c r="G45" s="89"/>
      <c r="H45" s="138"/>
    </row>
    <row r="46" spans="1:4" s="15" customFormat="1" ht="12.75">
      <c r="A46" s="104"/>
      <c r="B46" s="44"/>
      <c r="D46" s="44"/>
    </row>
    <row r="47" spans="1:4" s="15" customFormat="1" ht="12.75">
      <c r="A47" s="89" t="s">
        <v>63</v>
      </c>
      <c r="B47" s="44"/>
      <c r="D47" s="44"/>
    </row>
    <row r="48" spans="2:4" s="15" customFormat="1" ht="12.75">
      <c r="B48" s="44"/>
      <c r="D48" s="44"/>
    </row>
    <row r="49" spans="2:4" s="15" customFormat="1" ht="12.75">
      <c r="B49" s="44"/>
      <c r="D49" s="44"/>
    </row>
    <row r="50" spans="1:6" s="15" customFormat="1" ht="12.75">
      <c r="A50" s="178" t="s">
        <v>114</v>
      </c>
      <c r="B50" s="178"/>
      <c r="C50" s="178"/>
      <c r="D50" s="178"/>
      <c r="E50" s="178"/>
      <c r="F50" s="178"/>
    </row>
    <row r="51" ht="12.75">
      <c r="B51" s="3"/>
    </row>
  </sheetData>
  <sheetProtection password="DA93" sheet="1" objects="1" scenarios="1"/>
  <mergeCells count="8">
    <mergeCell ref="A1:F1"/>
    <mergeCell ref="A2:F2"/>
    <mergeCell ref="B8:D8"/>
    <mergeCell ref="B9:D9"/>
    <mergeCell ref="A50:F50"/>
    <mergeCell ref="A3:F3"/>
    <mergeCell ref="A4:F4"/>
    <mergeCell ref="A5:F5"/>
  </mergeCells>
  <printOptions/>
  <pageMargins left="0.75" right="0.75" top="1" bottom="1" header="0.5" footer="0.5"/>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pageSetUpPr fitToPage="1"/>
  </sheetPr>
  <dimension ref="A1:I93"/>
  <sheetViews>
    <sheetView zoomScale="80" zoomScaleNormal="80" workbookViewId="0" topLeftCell="A1">
      <selection activeCell="A1" sqref="A1:H1"/>
    </sheetView>
  </sheetViews>
  <sheetFormatPr defaultColWidth="9.140625" defaultRowHeight="12.75"/>
  <cols>
    <col min="1" max="3" width="3.8515625" style="0" customWidth="1"/>
    <col min="4" max="4" width="59.8515625" style="0" customWidth="1"/>
    <col min="5" max="5" width="14.8515625" style="3" customWidth="1"/>
    <col min="6" max="6" width="2.421875" style="4" customWidth="1"/>
    <col min="7" max="7" width="14.8515625" style="0" customWidth="1"/>
    <col min="8" max="8" width="3.00390625" style="0" customWidth="1"/>
    <col min="10" max="10" width="16.57421875" style="0" bestFit="1" customWidth="1"/>
    <col min="11" max="11" width="12.8515625" style="0" bestFit="1" customWidth="1"/>
    <col min="14" max="14" width="5.8515625" style="0" customWidth="1"/>
    <col min="15" max="15" width="6.421875" style="0" customWidth="1"/>
  </cols>
  <sheetData>
    <row r="1" spans="1:8" ht="15">
      <c r="A1" s="168" t="s">
        <v>3</v>
      </c>
      <c r="B1" s="168"/>
      <c r="C1" s="168"/>
      <c r="D1" s="168"/>
      <c r="E1" s="168"/>
      <c r="F1" s="168"/>
      <c r="G1" s="168"/>
      <c r="H1" s="168"/>
    </row>
    <row r="2" spans="1:8" s="93" customFormat="1" ht="15.75">
      <c r="A2" s="180" t="s">
        <v>6</v>
      </c>
      <c r="B2" s="180"/>
      <c r="C2" s="180"/>
      <c r="D2" s="180"/>
      <c r="E2" s="180"/>
      <c r="F2" s="180"/>
      <c r="G2" s="180"/>
      <c r="H2" s="180"/>
    </row>
    <row r="3" spans="1:8" s="93" customFormat="1" ht="15.75">
      <c r="A3" s="180" t="s">
        <v>22</v>
      </c>
      <c r="B3" s="180"/>
      <c r="C3" s="180"/>
      <c r="D3" s="180"/>
      <c r="E3" s="180"/>
      <c r="F3" s="180"/>
      <c r="G3" s="180"/>
      <c r="H3" s="180"/>
    </row>
    <row r="4" spans="1:8" s="93" customFormat="1" ht="15.75">
      <c r="A4" s="180" t="s">
        <v>5</v>
      </c>
      <c r="B4" s="180"/>
      <c r="C4" s="180"/>
      <c r="D4" s="180"/>
      <c r="E4" s="180"/>
      <c r="F4" s="180"/>
      <c r="G4" s="180"/>
      <c r="H4" s="180"/>
    </row>
    <row r="5" spans="1:8" s="93" customFormat="1" ht="15.75">
      <c r="A5" s="180" t="s">
        <v>65</v>
      </c>
      <c r="B5" s="181"/>
      <c r="C5" s="181"/>
      <c r="D5" s="181"/>
      <c r="E5" s="181"/>
      <c r="F5" s="181"/>
      <c r="G5" s="181"/>
      <c r="H5" s="181"/>
    </row>
    <row r="6" spans="1:6" ht="14.25">
      <c r="A6" s="2"/>
      <c r="B6" s="2"/>
      <c r="C6" s="2"/>
      <c r="D6" s="2"/>
      <c r="F6"/>
    </row>
    <row r="7" spans="1:6" ht="14.25">
      <c r="A7" s="2"/>
      <c r="B7" s="2"/>
      <c r="C7" s="2"/>
      <c r="D7" s="2"/>
      <c r="F7"/>
    </row>
    <row r="8" spans="5:7" s="15" customFormat="1" ht="12.75">
      <c r="E8" s="79" t="s">
        <v>7</v>
      </c>
      <c r="F8" s="11"/>
      <c r="G8" s="79" t="s">
        <v>7</v>
      </c>
    </row>
    <row r="9" spans="5:7" s="15" customFormat="1" ht="13.5" thickBot="1">
      <c r="E9" s="94">
        <v>2008</v>
      </c>
      <c r="F9" s="11"/>
      <c r="G9" s="94">
        <v>2007</v>
      </c>
    </row>
    <row r="10" spans="1:7" s="15" customFormat="1" ht="12.75">
      <c r="A10" s="169" t="s">
        <v>9</v>
      </c>
      <c r="B10" s="169"/>
      <c r="C10" s="169"/>
      <c r="D10" s="169"/>
      <c r="E10" s="44"/>
      <c r="G10" s="44"/>
    </row>
    <row r="11" spans="1:7" s="15" customFormat="1" ht="12.75">
      <c r="A11" s="13"/>
      <c r="B11" s="13"/>
      <c r="C11" s="13"/>
      <c r="D11" s="13"/>
      <c r="E11" s="44"/>
      <c r="G11" s="44"/>
    </row>
    <row r="12" spans="1:7" s="15" customFormat="1" ht="12.75">
      <c r="A12" s="169" t="s">
        <v>10</v>
      </c>
      <c r="B12" s="169"/>
      <c r="C12" s="169"/>
      <c r="D12" s="169"/>
      <c r="E12" s="44"/>
      <c r="G12" s="44"/>
    </row>
    <row r="13" spans="2:7" s="15" customFormat="1" ht="12.75">
      <c r="B13" s="169" t="s">
        <v>23</v>
      </c>
      <c r="C13" s="169"/>
      <c r="D13" s="169"/>
      <c r="E13" s="95">
        <v>1405</v>
      </c>
      <c r="G13" s="95">
        <v>1826</v>
      </c>
    </row>
    <row r="14" spans="2:7" s="15" customFormat="1" ht="12.75">
      <c r="B14" s="13" t="s">
        <v>134</v>
      </c>
      <c r="C14" s="13"/>
      <c r="D14" s="13"/>
      <c r="E14" s="96">
        <v>24</v>
      </c>
      <c r="G14" s="96">
        <v>0</v>
      </c>
    </row>
    <row r="15" spans="2:7" s="15" customFormat="1" ht="12.75">
      <c r="B15" s="169" t="s">
        <v>24</v>
      </c>
      <c r="C15" s="169"/>
      <c r="D15" s="169"/>
      <c r="E15" s="96">
        <v>770</v>
      </c>
      <c r="G15" s="96">
        <v>735</v>
      </c>
    </row>
    <row r="16" spans="2:7" s="15" customFormat="1" ht="12.75">
      <c r="B16" s="169" t="s">
        <v>25</v>
      </c>
      <c r="C16" s="169"/>
      <c r="D16" s="169"/>
      <c r="E16" s="96">
        <v>646</v>
      </c>
      <c r="G16" s="96">
        <v>643</v>
      </c>
    </row>
    <row r="17" spans="2:7" s="15" customFormat="1" ht="12.75">
      <c r="B17" s="169" t="s">
        <v>26</v>
      </c>
      <c r="C17" s="169"/>
      <c r="D17" s="169"/>
      <c r="E17" s="97">
        <v>363</v>
      </c>
      <c r="G17" s="97">
        <v>467</v>
      </c>
    </row>
    <row r="18" spans="3:7" s="15" customFormat="1" ht="12.75">
      <c r="C18" s="169" t="s">
        <v>27</v>
      </c>
      <c r="D18" s="169"/>
      <c r="E18" s="98">
        <f>SUM(E13:E17)</f>
        <v>3208</v>
      </c>
      <c r="G18" s="98">
        <f>SUM(G13:G17)</f>
        <v>3671</v>
      </c>
    </row>
    <row r="19" spans="1:7" s="15" customFormat="1" ht="12.75">
      <c r="A19" s="15" t="s">
        <v>11</v>
      </c>
      <c r="E19" s="96"/>
      <c r="G19" s="96"/>
    </row>
    <row r="20" spans="1:7" s="15" customFormat="1" ht="12.75">
      <c r="A20" s="169" t="s">
        <v>12</v>
      </c>
      <c r="B20" s="169"/>
      <c r="C20" s="169"/>
      <c r="D20" s="169"/>
      <c r="E20" s="96">
        <v>824</v>
      </c>
      <c r="G20" s="96">
        <v>801</v>
      </c>
    </row>
    <row r="21" spans="1:7" s="15" customFormat="1" ht="12.75">
      <c r="A21" s="169" t="s">
        <v>144</v>
      </c>
      <c r="B21" s="169"/>
      <c r="C21" s="169"/>
      <c r="D21" s="169"/>
      <c r="E21" s="96">
        <v>646</v>
      </c>
      <c r="G21" s="96">
        <v>558</v>
      </c>
    </row>
    <row r="22" spans="1:7" s="15" customFormat="1" ht="12.75">
      <c r="A22" s="13" t="s">
        <v>138</v>
      </c>
      <c r="B22" s="13"/>
      <c r="C22" s="13"/>
      <c r="D22" s="13"/>
      <c r="E22" s="96">
        <v>228</v>
      </c>
      <c r="G22" s="96">
        <v>178</v>
      </c>
    </row>
    <row r="23" spans="1:7" s="15" customFormat="1" ht="12.75">
      <c r="A23" s="13" t="s">
        <v>102</v>
      </c>
      <c r="B23" s="13"/>
      <c r="C23" s="13"/>
      <c r="D23" s="13"/>
      <c r="E23" s="96">
        <v>1582</v>
      </c>
      <c r="G23" s="96">
        <v>1615</v>
      </c>
    </row>
    <row r="24" spans="1:7" s="15" customFormat="1" ht="12.75">
      <c r="A24" s="13" t="s">
        <v>151</v>
      </c>
      <c r="B24" s="13"/>
      <c r="C24" s="13"/>
      <c r="D24" s="13"/>
      <c r="E24" s="96">
        <v>206</v>
      </c>
      <c r="G24" s="96">
        <v>194</v>
      </c>
    </row>
    <row r="25" spans="1:7" s="15" customFormat="1" ht="12.75">
      <c r="A25" s="169" t="s">
        <v>13</v>
      </c>
      <c r="B25" s="169"/>
      <c r="C25" s="169"/>
      <c r="D25" s="169"/>
      <c r="E25" s="96">
        <v>743</v>
      </c>
      <c r="G25" s="96">
        <v>537</v>
      </c>
    </row>
    <row r="26" spans="4:7" s="15" customFormat="1" ht="13.5" thickBot="1">
      <c r="D26" s="15" t="s">
        <v>40</v>
      </c>
      <c r="E26" s="99">
        <f>SUM(E18:E25)</f>
        <v>7437</v>
      </c>
      <c r="G26" s="99">
        <f>SUM(G18:G25)</f>
        <v>7554</v>
      </c>
    </row>
    <row r="27" spans="5:7" s="15" customFormat="1" ht="13.5" thickTop="1">
      <c r="E27" s="96"/>
      <c r="G27" s="96"/>
    </row>
    <row r="28" spans="1:7" s="15" customFormat="1" ht="12.75">
      <c r="A28" s="169" t="s">
        <v>14</v>
      </c>
      <c r="B28" s="169"/>
      <c r="C28" s="169"/>
      <c r="D28" s="169"/>
      <c r="E28" s="96"/>
      <c r="G28" s="96"/>
    </row>
    <row r="29" spans="5:7" s="15" customFormat="1" ht="12.75">
      <c r="E29" s="96"/>
      <c r="G29" s="96"/>
    </row>
    <row r="30" spans="1:7" s="15" customFormat="1" ht="12.75">
      <c r="A30" s="169" t="s">
        <v>15</v>
      </c>
      <c r="B30" s="169"/>
      <c r="C30" s="169"/>
      <c r="D30" s="169"/>
      <c r="E30" s="96"/>
      <c r="G30" s="96"/>
    </row>
    <row r="31" spans="2:7" s="15" customFormat="1" ht="12.75">
      <c r="B31" s="169" t="s">
        <v>28</v>
      </c>
      <c r="C31" s="169"/>
      <c r="D31" s="169"/>
      <c r="E31" s="100">
        <v>308</v>
      </c>
      <c r="G31" s="100">
        <v>323</v>
      </c>
    </row>
    <row r="32" spans="2:7" s="15" customFormat="1" ht="12.75">
      <c r="B32" s="169" t="s">
        <v>29</v>
      </c>
      <c r="C32" s="169"/>
      <c r="D32" s="169"/>
      <c r="E32" s="96">
        <v>409</v>
      </c>
      <c r="G32" s="96">
        <v>432</v>
      </c>
    </row>
    <row r="33" spans="2:7" s="15" customFormat="1" ht="12.75">
      <c r="B33" s="169" t="s">
        <v>30</v>
      </c>
      <c r="C33" s="169"/>
      <c r="D33" s="169"/>
      <c r="E33" s="96">
        <v>280</v>
      </c>
      <c r="G33" s="96">
        <v>249</v>
      </c>
    </row>
    <row r="34" spans="2:7" s="15" customFormat="1" ht="12.75">
      <c r="B34" s="169" t="s">
        <v>31</v>
      </c>
      <c r="C34" s="169"/>
      <c r="D34" s="169"/>
      <c r="E34" s="96">
        <v>128</v>
      </c>
      <c r="G34" s="96">
        <v>522</v>
      </c>
    </row>
    <row r="35" spans="2:7" s="15" customFormat="1" ht="12.75">
      <c r="B35" s="169" t="s">
        <v>32</v>
      </c>
      <c r="C35" s="169"/>
      <c r="D35" s="169"/>
      <c r="E35" s="96">
        <v>200</v>
      </c>
      <c r="G35" s="96">
        <v>137</v>
      </c>
    </row>
    <row r="36" spans="3:7" s="15" customFormat="1" ht="12.75">
      <c r="C36" s="169" t="s">
        <v>33</v>
      </c>
      <c r="D36" s="169"/>
      <c r="E36" s="101">
        <f>SUM(E31:E35)</f>
        <v>1325</v>
      </c>
      <c r="G36" s="101">
        <f>SUM(G31:G35)</f>
        <v>1663</v>
      </c>
    </row>
    <row r="37" spans="5:7" s="15" customFormat="1" ht="12.75">
      <c r="E37" s="96"/>
      <c r="G37" s="96"/>
    </row>
    <row r="38" spans="1:7" s="15" customFormat="1" ht="12.75">
      <c r="A38" s="169" t="s">
        <v>59</v>
      </c>
      <c r="B38" s="169"/>
      <c r="C38" s="169"/>
      <c r="D38" s="169"/>
      <c r="E38" s="96">
        <v>1514</v>
      </c>
      <c r="G38" s="96">
        <v>1500</v>
      </c>
    </row>
    <row r="39" spans="1:7" s="15" customFormat="1" ht="12.75">
      <c r="A39" s="13" t="s">
        <v>125</v>
      </c>
      <c r="B39" s="13"/>
      <c r="C39" s="13"/>
      <c r="D39" s="13"/>
      <c r="E39" s="96">
        <v>611</v>
      </c>
      <c r="G39" s="96">
        <v>587</v>
      </c>
    </row>
    <row r="40" spans="1:7" s="15" customFormat="1" ht="12.75">
      <c r="A40" s="169" t="s">
        <v>42</v>
      </c>
      <c r="B40" s="169"/>
      <c r="C40" s="169"/>
      <c r="D40" s="169"/>
      <c r="E40" s="96">
        <v>324</v>
      </c>
      <c r="G40" s="96">
        <v>141</v>
      </c>
    </row>
    <row r="41" spans="1:7" s="15" customFormat="1" ht="12.75">
      <c r="A41" s="169" t="s">
        <v>58</v>
      </c>
      <c r="B41" s="169"/>
      <c r="C41" s="169"/>
      <c r="D41" s="169"/>
      <c r="E41" s="96">
        <v>1104</v>
      </c>
      <c r="G41" s="96">
        <v>429</v>
      </c>
    </row>
    <row r="42" spans="3:7" s="15" customFormat="1" ht="12.75">
      <c r="C42" s="13" t="s">
        <v>34</v>
      </c>
      <c r="D42" s="13"/>
      <c r="E42" s="101">
        <f>SUM(E36:E41)</f>
        <v>4878</v>
      </c>
      <c r="G42" s="101">
        <f>SUM(G36:G41)</f>
        <v>4320</v>
      </c>
    </row>
    <row r="43" spans="5:7" s="15" customFormat="1" ht="12.75">
      <c r="E43" s="96"/>
      <c r="G43" s="96"/>
    </row>
    <row r="44" spans="1:7" s="15" customFormat="1" ht="12.75">
      <c r="A44" s="169" t="s">
        <v>16</v>
      </c>
      <c r="B44" s="169"/>
      <c r="C44" s="169"/>
      <c r="D44" s="169"/>
      <c r="E44" s="96"/>
      <c r="G44" s="96"/>
    </row>
    <row r="45" spans="1:7" s="15" customFormat="1" ht="12.75">
      <c r="A45" s="44"/>
      <c r="B45" s="170" t="s">
        <v>35</v>
      </c>
      <c r="C45" s="170"/>
      <c r="D45" s="170"/>
      <c r="E45" s="96"/>
      <c r="G45" s="96"/>
    </row>
    <row r="46" spans="1:7" s="15" customFormat="1" ht="12.75">
      <c r="A46" s="44"/>
      <c r="B46" s="44"/>
      <c r="C46" s="170" t="s">
        <v>36</v>
      </c>
      <c r="D46" s="170"/>
      <c r="E46" s="102">
        <v>0</v>
      </c>
      <c r="G46" s="102">
        <v>0</v>
      </c>
    </row>
    <row r="47" spans="1:7" s="15" customFormat="1" ht="12.75">
      <c r="A47" s="44"/>
      <c r="B47" s="170" t="s">
        <v>37</v>
      </c>
      <c r="C47" s="170"/>
      <c r="D47" s="170"/>
      <c r="E47" s="96"/>
      <c r="G47" s="96"/>
    </row>
    <row r="48" spans="1:7" s="15" customFormat="1" ht="12.75">
      <c r="A48" s="44"/>
      <c r="B48" s="44"/>
      <c r="C48" s="170" t="s">
        <v>165</v>
      </c>
      <c r="D48" s="170"/>
      <c r="E48" s="96"/>
      <c r="G48" s="96"/>
    </row>
    <row r="49" spans="1:7" s="15" customFormat="1" ht="12.75">
      <c r="A49" s="44"/>
      <c r="B49" s="44"/>
      <c r="C49" s="170" t="s">
        <v>130</v>
      </c>
      <c r="D49" s="170"/>
      <c r="E49" s="96">
        <v>6</v>
      </c>
      <c r="G49" s="96">
        <v>6</v>
      </c>
    </row>
    <row r="50" spans="1:7" s="15" customFormat="1" ht="12.75">
      <c r="A50" s="44"/>
      <c r="B50" s="44" t="s">
        <v>166</v>
      </c>
      <c r="C50" s="103"/>
      <c r="D50" s="103"/>
      <c r="E50" s="96"/>
      <c r="G50" s="96"/>
    </row>
    <row r="51" spans="1:9" s="15" customFormat="1" ht="12.75">
      <c r="A51" s="44"/>
      <c r="B51" s="44"/>
      <c r="C51" s="103" t="s">
        <v>131</v>
      </c>
      <c r="D51" s="103"/>
      <c r="E51" s="96">
        <v>-7470</v>
      </c>
      <c r="G51" s="96">
        <v>-6469</v>
      </c>
      <c r="I51" s="173"/>
    </row>
    <row r="52" spans="2:7" s="15" customFormat="1" ht="12.75">
      <c r="B52" s="169" t="s">
        <v>38</v>
      </c>
      <c r="C52" s="169"/>
      <c r="D52" s="169"/>
      <c r="E52" s="96">
        <v>7410</v>
      </c>
      <c r="G52" s="96">
        <v>7117</v>
      </c>
    </row>
    <row r="53" spans="2:7" s="15" customFormat="1" ht="12.75">
      <c r="B53" s="169" t="s">
        <v>112</v>
      </c>
      <c r="C53" s="169"/>
      <c r="D53" s="169"/>
      <c r="E53" s="96">
        <v>2791</v>
      </c>
      <c r="G53" s="96">
        <v>2172</v>
      </c>
    </row>
    <row r="54" spans="2:7" s="15" customFormat="1" ht="12.75">
      <c r="B54" s="169" t="s">
        <v>167</v>
      </c>
      <c r="C54" s="169"/>
      <c r="D54" s="169"/>
      <c r="E54" s="96">
        <v>-178</v>
      </c>
      <c r="G54" s="96">
        <v>408</v>
      </c>
    </row>
    <row r="55" spans="3:7" s="15" customFormat="1" ht="12.75">
      <c r="C55" s="169" t="s">
        <v>39</v>
      </c>
      <c r="D55" s="169"/>
      <c r="E55" s="101">
        <f>SUM(E46:E54)</f>
        <v>2559</v>
      </c>
      <c r="G55" s="101">
        <f>SUM(G46:G54)</f>
        <v>3234</v>
      </c>
    </row>
    <row r="56" spans="4:7" s="15" customFormat="1" ht="13.5" thickBot="1">
      <c r="D56" s="15" t="s">
        <v>41</v>
      </c>
      <c r="E56" s="99">
        <f>E55+E42</f>
        <v>7437</v>
      </c>
      <c r="G56" s="99">
        <f>G55+G42</f>
        <v>7554</v>
      </c>
    </row>
    <row r="57" s="15" customFormat="1" ht="13.5" thickTop="1">
      <c r="E57" s="44"/>
    </row>
    <row r="58" s="15" customFormat="1" ht="12.75">
      <c r="E58" s="44"/>
    </row>
    <row r="59" spans="1:9" s="15" customFormat="1" ht="12.75">
      <c r="A59" s="89" t="s">
        <v>57</v>
      </c>
      <c r="B59" s="89"/>
      <c r="C59" s="89"/>
      <c r="D59" s="89"/>
      <c r="E59" s="89"/>
      <c r="F59" s="89"/>
      <c r="G59" s="89"/>
      <c r="H59" s="89"/>
      <c r="I59" s="44"/>
    </row>
    <row r="60" spans="1:9" s="15" customFormat="1" ht="12.75">
      <c r="A60" s="89"/>
      <c r="B60" s="89"/>
      <c r="C60" s="89"/>
      <c r="D60" s="89"/>
      <c r="E60" s="89"/>
      <c r="F60" s="89"/>
      <c r="G60" s="89"/>
      <c r="H60" s="89"/>
      <c r="I60" s="44"/>
    </row>
    <row r="61" spans="1:9" s="15" customFormat="1" ht="12.75">
      <c r="A61" s="89"/>
      <c r="B61" s="89"/>
      <c r="C61" s="89"/>
      <c r="D61" s="89"/>
      <c r="E61" s="89"/>
      <c r="F61" s="89"/>
      <c r="G61" s="89"/>
      <c r="H61" s="89"/>
      <c r="I61" s="44"/>
    </row>
    <row r="62" spans="1:7" s="15" customFormat="1" ht="12.75">
      <c r="A62" s="178" t="s">
        <v>93</v>
      </c>
      <c r="B62" s="178"/>
      <c r="C62" s="178"/>
      <c r="D62" s="178"/>
      <c r="E62" s="178"/>
      <c r="F62" s="178"/>
      <c r="G62" s="178"/>
    </row>
    <row r="63" s="15" customFormat="1" ht="12.75">
      <c r="E63" s="68"/>
    </row>
    <row r="64" s="15" customFormat="1" ht="12.75">
      <c r="E64" s="68"/>
    </row>
    <row r="65" s="15" customFormat="1" ht="12.75">
      <c r="E65" s="68"/>
    </row>
    <row r="66" s="15" customFormat="1" ht="12.75">
      <c r="E66" s="68"/>
    </row>
    <row r="67" s="15" customFormat="1" ht="12.75">
      <c r="E67" s="68"/>
    </row>
    <row r="68" s="15" customFormat="1" ht="12.75">
      <c r="E68" s="68"/>
    </row>
    <row r="69" s="15" customFormat="1" ht="12.75">
      <c r="E69" s="68"/>
    </row>
    <row r="70" s="15" customFormat="1" ht="12.75">
      <c r="E70" s="68"/>
    </row>
    <row r="71" s="15" customFormat="1" ht="12.75">
      <c r="E71" s="68"/>
    </row>
    <row r="72" s="15" customFormat="1" ht="12.75">
      <c r="E72" s="68"/>
    </row>
    <row r="73" s="15" customFormat="1" ht="12.75">
      <c r="E73" s="68"/>
    </row>
    <row r="74" s="15" customFormat="1" ht="12.75">
      <c r="E74" s="68"/>
    </row>
    <row r="75" s="15" customFormat="1" ht="12.75">
      <c r="E75" s="68"/>
    </row>
    <row r="76" s="15" customFormat="1" ht="12.75">
      <c r="E76" s="68"/>
    </row>
    <row r="77" s="15" customFormat="1" ht="12.75">
      <c r="E77" s="68"/>
    </row>
    <row r="78" s="15" customFormat="1" ht="12.75">
      <c r="E78" s="68"/>
    </row>
    <row r="79" s="15" customFormat="1" ht="12.75">
      <c r="E79" s="68"/>
    </row>
    <row r="80" s="15" customFormat="1" ht="12.75">
      <c r="E80" s="68"/>
    </row>
    <row r="81" s="15" customFormat="1" ht="12.75">
      <c r="E81" s="68"/>
    </row>
    <row r="82" s="15" customFormat="1" ht="12.75">
      <c r="E82" s="68"/>
    </row>
    <row r="83" s="15" customFormat="1" ht="12.75">
      <c r="E83" s="68"/>
    </row>
    <row r="84" s="15" customFormat="1" ht="12.75">
      <c r="E84" s="68"/>
    </row>
    <row r="85" spans="5:6" ht="12.75">
      <c r="E85" s="6"/>
      <c r="F85"/>
    </row>
    <row r="86" spans="5:6" ht="12.75">
      <c r="E86" s="6"/>
      <c r="F86"/>
    </row>
    <row r="87" spans="5:6" ht="12.75">
      <c r="E87" s="6"/>
      <c r="F87"/>
    </row>
    <row r="88" spans="5:6" ht="12.75">
      <c r="E88" s="6"/>
      <c r="F88"/>
    </row>
    <row r="89" spans="5:6" ht="12.75">
      <c r="E89" s="6"/>
      <c r="F89"/>
    </row>
    <row r="90" spans="5:6" ht="12.75">
      <c r="E90" s="6"/>
      <c r="F90"/>
    </row>
    <row r="91" spans="5:6" ht="12.75">
      <c r="E91" s="6"/>
      <c r="F91"/>
    </row>
    <row r="92" spans="5:6" ht="12.75">
      <c r="E92" s="6"/>
      <c r="F92"/>
    </row>
    <row r="93" spans="5:6" ht="12.75">
      <c r="E93" s="6"/>
      <c r="F93"/>
    </row>
  </sheetData>
  <sheetProtection password="DA93" sheet="1" objects="1" scenarios="1"/>
  <mergeCells count="37">
    <mergeCell ref="B45:D45"/>
    <mergeCell ref="C46:D46"/>
    <mergeCell ref="B47:D47"/>
    <mergeCell ref="C48:D48"/>
    <mergeCell ref="C55:D55"/>
    <mergeCell ref="C49:D49"/>
    <mergeCell ref="B52:D52"/>
    <mergeCell ref="B53:D53"/>
    <mergeCell ref="B54:D54"/>
    <mergeCell ref="A41:D41"/>
    <mergeCell ref="A44:D44"/>
    <mergeCell ref="B34:D34"/>
    <mergeCell ref="B35:D35"/>
    <mergeCell ref="C36:D36"/>
    <mergeCell ref="A38:D38"/>
    <mergeCell ref="A40:D40"/>
    <mergeCell ref="A30:D30"/>
    <mergeCell ref="B31:D31"/>
    <mergeCell ref="B32:D32"/>
    <mergeCell ref="B33:D33"/>
    <mergeCell ref="A21:D21"/>
    <mergeCell ref="A25:D25"/>
    <mergeCell ref="A28:D28"/>
    <mergeCell ref="B16:D16"/>
    <mergeCell ref="B17:D17"/>
    <mergeCell ref="C18:D18"/>
    <mergeCell ref="A20:D20"/>
    <mergeCell ref="A62:G62"/>
    <mergeCell ref="A5:H5"/>
    <mergeCell ref="A1:H1"/>
    <mergeCell ref="A2:H2"/>
    <mergeCell ref="A3:H3"/>
    <mergeCell ref="A4:H4"/>
    <mergeCell ref="A10:D10"/>
    <mergeCell ref="A12:D12"/>
    <mergeCell ref="B13:D13"/>
    <mergeCell ref="B15:D15"/>
  </mergeCells>
  <printOptions/>
  <pageMargins left="0.75" right="0.75" top="1" bottom="1" header="0.5"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80" zoomScaleNormal="80" workbookViewId="0" topLeftCell="A1">
      <selection activeCell="A1" sqref="A1:G1"/>
    </sheetView>
  </sheetViews>
  <sheetFormatPr defaultColWidth="9.140625" defaultRowHeight="12.75"/>
  <cols>
    <col min="1" max="3" width="3.7109375" style="48" customWidth="1"/>
    <col min="4" max="4" width="75.8515625" style="48" customWidth="1"/>
    <col min="5" max="5" width="15.421875" style="48" customWidth="1"/>
    <col min="6" max="6" width="2.421875" style="48" customWidth="1"/>
    <col min="7" max="7" width="16.421875" style="48" customWidth="1"/>
    <col min="8" max="16384" width="9.140625" style="48" customWidth="1"/>
  </cols>
  <sheetData>
    <row r="1" spans="1:7" ht="15">
      <c r="A1" s="199" t="s">
        <v>3</v>
      </c>
      <c r="B1" s="200"/>
      <c r="C1" s="200"/>
      <c r="D1" s="200"/>
      <c r="E1" s="200"/>
      <c r="F1" s="200"/>
      <c r="G1" s="201"/>
    </row>
    <row r="2" spans="1:7" ht="15">
      <c r="A2" s="199" t="s">
        <v>66</v>
      </c>
      <c r="B2" s="200"/>
      <c r="C2" s="200"/>
      <c r="D2" s="200"/>
      <c r="E2" s="200"/>
      <c r="F2" s="200"/>
      <c r="G2" s="201"/>
    </row>
    <row r="3" spans="1:7" ht="15">
      <c r="A3" s="199" t="s">
        <v>8</v>
      </c>
      <c r="B3" s="200"/>
      <c r="C3" s="200"/>
      <c r="D3" s="200"/>
      <c r="E3" s="200"/>
      <c r="F3" s="200"/>
      <c r="G3" s="201"/>
    </row>
    <row r="4" spans="1:7" ht="15">
      <c r="A4" s="199" t="s">
        <v>5</v>
      </c>
      <c r="B4" s="200"/>
      <c r="C4" s="200"/>
      <c r="D4" s="200"/>
      <c r="E4" s="200"/>
      <c r="F4" s="200"/>
      <c r="G4" s="201"/>
    </row>
    <row r="5" spans="1:7" ht="15">
      <c r="A5" s="199" t="s">
        <v>65</v>
      </c>
      <c r="B5" s="200"/>
      <c r="C5" s="200"/>
      <c r="D5" s="200"/>
      <c r="E5" s="200"/>
      <c r="F5" s="200"/>
      <c r="G5" s="201"/>
    </row>
    <row r="6" spans="1:7" ht="12.75">
      <c r="A6" s="77"/>
      <c r="B6" s="77"/>
      <c r="C6" s="77"/>
      <c r="D6" s="77"/>
      <c r="E6" s="78" t="s">
        <v>132</v>
      </c>
      <c r="F6" s="78"/>
      <c r="G6" s="78" t="s">
        <v>157</v>
      </c>
    </row>
    <row r="7" spans="5:7" ht="12.75">
      <c r="E7" s="78" t="s">
        <v>115</v>
      </c>
      <c r="F7" s="78"/>
      <c r="G7" s="78" t="s">
        <v>115</v>
      </c>
    </row>
    <row r="8" spans="5:7" ht="12.75">
      <c r="E8" s="79" t="s">
        <v>7</v>
      </c>
      <c r="F8" s="79"/>
      <c r="G8" s="79" t="s">
        <v>7</v>
      </c>
    </row>
    <row r="9" spans="5:7" ht="13.5" thickBot="1">
      <c r="E9" s="80">
        <v>2008</v>
      </c>
      <c r="F9" s="152"/>
      <c r="G9" s="80">
        <v>2008</v>
      </c>
    </row>
    <row r="10" spans="1:6" ht="12.75">
      <c r="A10" s="188" t="s">
        <v>67</v>
      </c>
      <c r="B10" s="188"/>
      <c r="C10" s="188"/>
      <c r="D10" s="189"/>
      <c r="F10" s="151"/>
    </row>
    <row r="11" spans="1:7" ht="14.25">
      <c r="A11" s="81"/>
      <c r="B11" s="188" t="s">
        <v>21</v>
      </c>
      <c r="C11" s="188"/>
      <c r="D11" s="189"/>
      <c r="E11" s="157">
        <v>231</v>
      </c>
      <c r="F11" s="82"/>
      <c r="G11" s="157">
        <v>693</v>
      </c>
    </row>
    <row r="12" spans="1:7" ht="14.25">
      <c r="A12" s="81"/>
      <c r="B12" s="81"/>
      <c r="C12" s="166"/>
      <c r="D12" s="166"/>
      <c r="E12" s="156"/>
      <c r="G12" s="156"/>
    </row>
    <row r="13" spans="1:7" ht="12.75" customHeight="1">
      <c r="A13" s="197" t="s">
        <v>168</v>
      </c>
      <c r="B13" s="197"/>
      <c r="C13" s="197"/>
      <c r="D13" s="198"/>
      <c r="E13" s="156"/>
      <c r="G13" s="156"/>
    </row>
    <row r="14" spans="1:7" ht="14.25">
      <c r="A14" s="81"/>
      <c r="B14" s="182" t="s">
        <v>68</v>
      </c>
      <c r="C14" s="182"/>
      <c r="D14" s="183"/>
      <c r="E14" s="160">
        <v>44</v>
      </c>
      <c r="F14" s="83"/>
      <c r="G14" s="160">
        <v>201</v>
      </c>
    </row>
    <row r="15" spans="1:7" ht="14.25">
      <c r="A15" s="84"/>
      <c r="B15" s="190" t="s">
        <v>176</v>
      </c>
      <c r="C15" s="190"/>
      <c r="D15" s="191"/>
      <c r="E15" s="160">
        <v>16</v>
      </c>
      <c r="F15" s="83"/>
      <c r="G15" s="160">
        <v>82</v>
      </c>
    </row>
    <row r="16" spans="1:7" ht="14.25">
      <c r="A16" s="84"/>
      <c r="B16" s="190" t="s">
        <v>69</v>
      </c>
      <c r="C16" s="190"/>
      <c r="D16" s="191"/>
      <c r="E16" s="161">
        <v>15</v>
      </c>
      <c r="F16" s="83"/>
      <c r="G16" s="161">
        <v>58</v>
      </c>
    </row>
    <row r="17" spans="1:7" ht="14.25">
      <c r="A17" s="84"/>
      <c r="B17" s="190" t="s">
        <v>70</v>
      </c>
      <c r="C17" s="190"/>
      <c r="D17" s="191"/>
      <c r="E17" s="160">
        <v>6</v>
      </c>
      <c r="F17" s="83"/>
      <c r="G17" s="160">
        <v>21</v>
      </c>
    </row>
    <row r="18" spans="1:7" ht="14.25">
      <c r="A18" s="84"/>
      <c r="B18" s="84" t="s">
        <v>178</v>
      </c>
      <c r="C18" s="166"/>
      <c r="D18" s="166"/>
      <c r="E18" s="160">
        <v>0</v>
      </c>
      <c r="F18" s="83"/>
      <c r="G18" s="160">
        <v>-25</v>
      </c>
    </row>
    <row r="19" spans="1:7" ht="14.25">
      <c r="A19" s="84"/>
      <c r="B19" s="84" t="s">
        <v>141</v>
      </c>
      <c r="C19" s="166"/>
      <c r="D19" s="166"/>
      <c r="E19" s="160">
        <v>0</v>
      </c>
      <c r="F19" s="83"/>
      <c r="G19" s="160">
        <v>4</v>
      </c>
    </row>
    <row r="20" spans="1:7" ht="14.25">
      <c r="A20" s="84"/>
      <c r="B20" s="84" t="s">
        <v>117</v>
      </c>
      <c r="C20" s="166"/>
      <c r="D20" s="166"/>
      <c r="E20" s="160">
        <v>3</v>
      </c>
      <c r="F20" s="83"/>
      <c r="G20" s="160">
        <v>9</v>
      </c>
    </row>
    <row r="21" spans="1:7" ht="14.25">
      <c r="A21" s="84"/>
      <c r="B21" s="190" t="s">
        <v>71</v>
      </c>
      <c r="C21" s="190"/>
      <c r="D21" s="191"/>
      <c r="E21" s="156"/>
      <c r="G21" s="156"/>
    </row>
    <row r="22" spans="1:7" ht="14.25">
      <c r="A22" s="84"/>
      <c r="B22" s="84"/>
      <c r="C22" s="192" t="s">
        <v>72</v>
      </c>
      <c r="D22" s="193"/>
      <c r="E22" s="159">
        <v>-60</v>
      </c>
      <c r="F22" s="85"/>
      <c r="G22" s="159">
        <v>-44</v>
      </c>
    </row>
    <row r="23" spans="1:7" ht="14.25">
      <c r="A23" s="84"/>
      <c r="B23" s="84"/>
      <c r="C23" s="190" t="s">
        <v>73</v>
      </c>
      <c r="D23" s="191"/>
      <c r="E23" s="159">
        <v>28</v>
      </c>
      <c r="F23" s="85"/>
      <c r="G23" s="159">
        <v>-10</v>
      </c>
    </row>
    <row r="24" spans="1:7" ht="14.25">
      <c r="A24" s="84"/>
      <c r="B24" s="84"/>
      <c r="C24" s="190" t="s">
        <v>74</v>
      </c>
      <c r="D24" s="191"/>
      <c r="E24" s="159">
        <v>-11</v>
      </c>
      <c r="F24" s="85"/>
      <c r="G24" s="159">
        <v>-21</v>
      </c>
    </row>
    <row r="25" spans="1:7" ht="14.25">
      <c r="A25" s="84"/>
      <c r="B25" s="84"/>
      <c r="C25" s="190" t="s">
        <v>75</v>
      </c>
      <c r="D25" s="191"/>
      <c r="E25" s="159">
        <v>64</v>
      </c>
      <c r="F25" s="85"/>
      <c r="G25" s="159">
        <v>-10</v>
      </c>
    </row>
    <row r="26" spans="1:7" ht="14.25">
      <c r="A26" s="84"/>
      <c r="B26" s="84"/>
      <c r="C26" s="190" t="s">
        <v>76</v>
      </c>
      <c r="D26" s="191"/>
      <c r="E26" s="159">
        <v>5</v>
      </c>
      <c r="F26" s="85"/>
      <c r="G26" s="159">
        <v>-66</v>
      </c>
    </row>
    <row r="27" spans="1:7" ht="14.25">
      <c r="A27" s="81"/>
      <c r="B27" s="81"/>
      <c r="C27" s="182" t="s">
        <v>169</v>
      </c>
      <c r="D27" s="183"/>
      <c r="E27" s="162">
        <v>-83</v>
      </c>
      <c r="F27" s="85"/>
      <c r="G27" s="162">
        <v>-136</v>
      </c>
    </row>
    <row r="28" spans="1:7" ht="14.25">
      <c r="A28" s="182" t="s">
        <v>170</v>
      </c>
      <c r="B28" s="182"/>
      <c r="C28" s="182"/>
      <c r="D28" s="183"/>
      <c r="E28" s="161">
        <v>258</v>
      </c>
      <c r="F28" s="85"/>
      <c r="G28" s="161">
        <v>756</v>
      </c>
    </row>
    <row r="29" spans="1:9" ht="14.25">
      <c r="A29" s="81"/>
      <c r="B29" s="81"/>
      <c r="C29" s="81"/>
      <c r="D29" s="86"/>
      <c r="E29" s="156"/>
      <c r="F29" s="85"/>
      <c r="G29" s="156"/>
      <c r="I29" s="83"/>
    </row>
    <row r="30" spans="1:7" ht="14.25">
      <c r="A30" s="182" t="s">
        <v>77</v>
      </c>
      <c r="B30" s="182"/>
      <c r="C30" s="182"/>
      <c r="D30" s="183"/>
      <c r="E30" s="156"/>
      <c r="G30" s="156"/>
    </row>
    <row r="31" spans="1:7" ht="14.25">
      <c r="A31" s="81"/>
      <c r="B31" s="188" t="s">
        <v>78</v>
      </c>
      <c r="C31" s="188"/>
      <c r="D31" s="189"/>
      <c r="E31" s="160">
        <v>-44</v>
      </c>
      <c r="G31" s="160">
        <v>-154</v>
      </c>
    </row>
    <row r="32" spans="1:7" ht="14.25">
      <c r="A32" s="81"/>
      <c r="B32" s="182" t="s">
        <v>79</v>
      </c>
      <c r="C32" s="182"/>
      <c r="D32" s="183"/>
      <c r="E32" s="160">
        <v>0</v>
      </c>
      <c r="F32" s="83"/>
      <c r="G32" s="160">
        <v>14</v>
      </c>
    </row>
    <row r="33" spans="1:7" ht="14.25">
      <c r="A33" s="81"/>
      <c r="B33" s="81" t="s">
        <v>152</v>
      </c>
      <c r="C33" s="167"/>
      <c r="D33" s="167"/>
      <c r="E33" s="160">
        <v>0</v>
      </c>
      <c r="F33" s="83"/>
      <c r="G33" s="160">
        <v>-256</v>
      </c>
    </row>
    <row r="34" spans="1:7" ht="14.25">
      <c r="A34" s="81"/>
      <c r="B34" s="182" t="s">
        <v>171</v>
      </c>
      <c r="C34" s="182"/>
      <c r="D34" s="183"/>
      <c r="E34" s="160">
        <v>17</v>
      </c>
      <c r="F34" s="83"/>
      <c r="G34" s="160">
        <v>150</v>
      </c>
    </row>
    <row r="35" spans="1:7" ht="14.25">
      <c r="A35" s="81"/>
      <c r="B35" s="182" t="s">
        <v>126</v>
      </c>
      <c r="C35" s="182"/>
      <c r="D35" s="183"/>
      <c r="E35" s="160">
        <v>0</v>
      </c>
      <c r="F35" s="83"/>
      <c r="G35" s="160">
        <v>33</v>
      </c>
    </row>
    <row r="36" spans="1:7" ht="14.25">
      <c r="A36" s="81"/>
      <c r="B36" s="81" t="s">
        <v>143</v>
      </c>
      <c r="C36" s="166"/>
      <c r="D36" s="166"/>
      <c r="E36" s="160">
        <v>0</v>
      </c>
      <c r="F36" s="83"/>
      <c r="G36" s="160">
        <v>-14</v>
      </c>
    </row>
    <row r="37" spans="1:7" ht="14.25">
      <c r="A37" s="81"/>
      <c r="B37" s="182" t="s">
        <v>80</v>
      </c>
      <c r="C37" s="182"/>
      <c r="D37" s="183"/>
      <c r="E37" s="162">
        <v>-1</v>
      </c>
      <c r="F37" s="83"/>
      <c r="G37" s="162">
        <v>-172</v>
      </c>
    </row>
    <row r="38" spans="1:7" ht="14.25">
      <c r="A38" s="182" t="s">
        <v>172</v>
      </c>
      <c r="B38" s="182"/>
      <c r="C38" s="182"/>
      <c r="D38" s="183"/>
      <c r="E38" s="159">
        <v>-28</v>
      </c>
      <c r="F38" s="85"/>
      <c r="G38" s="159">
        <v>-399</v>
      </c>
    </row>
    <row r="39" spans="1:7" ht="14.25">
      <c r="A39" s="81"/>
      <c r="B39" s="166"/>
      <c r="C39" s="166"/>
      <c r="D39" s="166"/>
      <c r="E39" s="156"/>
      <c r="F39" s="85"/>
      <c r="G39" s="156"/>
    </row>
    <row r="40" spans="1:7" ht="14.25">
      <c r="A40" s="182" t="s">
        <v>81</v>
      </c>
      <c r="B40" s="182"/>
      <c r="C40" s="182"/>
      <c r="D40" s="183"/>
      <c r="E40" s="156"/>
      <c r="G40" s="156"/>
    </row>
    <row r="41" spans="1:7" ht="14.25">
      <c r="A41" s="81"/>
      <c r="B41" s="182" t="s">
        <v>124</v>
      </c>
      <c r="C41" s="182"/>
      <c r="D41" s="183"/>
      <c r="E41" s="160">
        <v>13</v>
      </c>
      <c r="G41" s="160">
        <v>211</v>
      </c>
    </row>
    <row r="42" spans="1:7" ht="14.25">
      <c r="A42" s="81"/>
      <c r="B42" s="81" t="s">
        <v>142</v>
      </c>
      <c r="C42" s="81"/>
      <c r="D42" s="150"/>
      <c r="E42" s="160">
        <v>20</v>
      </c>
      <c r="F42" s="83"/>
      <c r="G42" s="160">
        <v>510</v>
      </c>
    </row>
    <row r="43" spans="1:7" ht="14.25">
      <c r="A43" s="81"/>
      <c r="B43" s="184" t="s">
        <v>153</v>
      </c>
      <c r="C43" s="184"/>
      <c r="D43" s="185"/>
      <c r="E43" s="160">
        <v>-230</v>
      </c>
      <c r="F43" s="83"/>
      <c r="G43" s="160">
        <v>-510</v>
      </c>
    </row>
    <row r="44" spans="1:7" ht="14.25">
      <c r="A44" s="81"/>
      <c r="B44" s="184" t="s">
        <v>177</v>
      </c>
      <c r="C44" s="184"/>
      <c r="D44" s="185"/>
      <c r="E44" s="160">
        <v>16</v>
      </c>
      <c r="F44" s="83"/>
      <c r="G44" s="160">
        <v>16</v>
      </c>
    </row>
    <row r="45" spans="1:7" ht="14.25">
      <c r="A45" s="81"/>
      <c r="B45" s="186" t="s">
        <v>82</v>
      </c>
      <c r="C45" s="186"/>
      <c r="D45" s="187"/>
      <c r="E45" s="162">
        <v>-251</v>
      </c>
      <c r="F45" s="85"/>
      <c r="G45" s="162">
        <v>-1001</v>
      </c>
    </row>
    <row r="46" spans="1:7" ht="12.75" customHeight="1">
      <c r="A46" s="182" t="s">
        <v>173</v>
      </c>
      <c r="B46" s="182"/>
      <c r="C46" s="182"/>
      <c r="D46" s="183"/>
      <c r="E46" s="159">
        <v>-432</v>
      </c>
      <c r="F46" s="85"/>
      <c r="G46" s="159">
        <v>-774</v>
      </c>
    </row>
    <row r="47" spans="1:7" ht="14.25">
      <c r="A47" s="81"/>
      <c r="B47" s="81"/>
      <c r="C47" s="81"/>
      <c r="D47" s="86"/>
      <c r="E47" s="156"/>
      <c r="G47" s="156"/>
    </row>
    <row r="48" spans="1:7" ht="14.25">
      <c r="A48" s="182" t="s">
        <v>83</v>
      </c>
      <c r="B48" s="182"/>
      <c r="C48" s="182"/>
      <c r="D48" s="183"/>
      <c r="E48" s="160">
        <v>-33</v>
      </c>
      <c r="F48" s="83"/>
      <c r="G48" s="160">
        <v>-4</v>
      </c>
    </row>
    <row r="49" spans="1:7" ht="14.25">
      <c r="A49" s="81"/>
      <c r="B49" s="81"/>
      <c r="C49" s="81"/>
      <c r="D49" s="86"/>
      <c r="E49" s="156"/>
      <c r="G49" s="156"/>
    </row>
    <row r="50" spans="1:7" ht="14.25">
      <c r="A50" s="182" t="s">
        <v>154</v>
      </c>
      <c r="B50" s="182"/>
      <c r="C50" s="182"/>
      <c r="D50" s="183"/>
      <c r="E50" s="160">
        <v>-235</v>
      </c>
      <c r="F50" s="83"/>
      <c r="G50" s="160">
        <v>-421</v>
      </c>
    </row>
    <row r="51" spans="1:7" ht="14.25">
      <c r="A51" s="81"/>
      <c r="B51" s="81"/>
      <c r="C51" s="81"/>
      <c r="D51" s="86"/>
      <c r="E51" s="156"/>
      <c r="G51" s="156"/>
    </row>
    <row r="52" spans="1:7" ht="12.75" customHeight="1">
      <c r="A52" s="202" t="s">
        <v>108</v>
      </c>
      <c r="B52" s="202"/>
      <c r="C52" s="202"/>
      <c r="D52" s="203"/>
      <c r="E52" s="162">
        <v>1640</v>
      </c>
      <c r="F52" s="85"/>
      <c r="G52" s="162">
        <v>1826</v>
      </c>
    </row>
    <row r="53" spans="1:7" ht="14.25">
      <c r="A53" s="81"/>
      <c r="B53" s="81"/>
      <c r="C53" s="81"/>
      <c r="D53" s="86"/>
      <c r="E53" s="155"/>
      <c r="F53" s="87"/>
      <c r="G53" s="155"/>
    </row>
    <row r="54" spans="1:7" ht="15" thickBot="1">
      <c r="A54" s="182" t="s">
        <v>84</v>
      </c>
      <c r="B54" s="182"/>
      <c r="C54" s="182"/>
      <c r="D54" s="183"/>
      <c r="E54" s="163">
        <v>1405</v>
      </c>
      <c r="F54" s="88"/>
      <c r="G54" s="163">
        <v>1405</v>
      </c>
    </row>
    <row r="55" spans="1:7" ht="15" thickTop="1">
      <c r="A55" s="81"/>
      <c r="B55" s="166"/>
      <c r="C55" s="166"/>
      <c r="D55" s="166"/>
      <c r="E55" s="158"/>
      <c r="F55" s="88"/>
      <c r="G55" s="158"/>
    </row>
    <row r="56" spans="1:7" ht="14.25">
      <c r="A56" s="167"/>
      <c r="B56" s="91" t="s">
        <v>174</v>
      </c>
      <c r="C56" s="91"/>
      <c r="D56" s="91"/>
      <c r="E56" s="164"/>
      <c r="F56" s="92"/>
      <c r="G56" s="164"/>
    </row>
    <row r="57" spans="1:7" ht="14.25">
      <c r="A57" s="167"/>
      <c r="B57" s="91"/>
      <c r="C57" s="91" t="s">
        <v>179</v>
      </c>
      <c r="D57" s="91"/>
      <c r="E57" s="164">
        <v>7</v>
      </c>
      <c r="F57" s="92"/>
      <c r="G57" s="164">
        <v>62</v>
      </c>
    </row>
    <row r="58" spans="1:7" ht="14.25">
      <c r="A58" s="167"/>
      <c r="B58" s="167"/>
      <c r="C58" s="171" t="s">
        <v>85</v>
      </c>
      <c r="D58" s="172"/>
      <c r="E58" s="164">
        <v>28</v>
      </c>
      <c r="F58" s="92"/>
      <c r="G58" s="164">
        <v>209</v>
      </c>
    </row>
    <row r="60" spans="1:7" ht="12.75">
      <c r="A60" s="89" t="s">
        <v>86</v>
      </c>
      <c r="B60" s="89"/>
      <c r="C60" s="89"/>
      <c r="D60" s="89"/>
      <c r="E60" s="90"/>
      <c r="F60" s="89"/>
      <c r="G60" s="89"/>
    </row>
    <row r="61" spans="1:7" ht="12.75">
      <c r="A61" s="89"/>
      <c r="B61" s="89"/>
      <c r="C61" s="89"/>
      <c r="D61" s="89"/>
      <c r="E61" s="90"/>
      <c r="F61" s="89"/>
      <c r="G61" s="89"/>
    </row>
    <row r="62" spans="1:7" ht="12.75">
      <c r="A62" s="89"/>
      <c r="B62" s="89"/>
      <c r="C62" s="89"/>
      <c r="D62" s="89"/>
      <c r="E62" s="90"/>
      <c r="F62" s="89"/>
      <c r="G62" s="89"/>
    </row>
    <row r="63" spans="1:7" ht="12.75">
      <c r="A63" s="194" t="s">
        <v>94</v>
      </c>
      <c r="B63" s="195"/>
      <c r="C63" s="195"/>
      <c r="D63" s="195"/>
      <c r="E63" s="195"/>
      <c r="F63" s="195"/>
      <c r="G63" s="196"/>
    </row>
    <row r="64" spans="1:7" ht="12.75">
      <c r="A64" s="89"/>
      <c r="B64" s="89"/>
      <c r="C64" s="89"/>
      <c r="D64" s="89"/>
      <c r="E64" s="90"/>
      <c r="F64" s="89"/>
      <c r="G64" s="89"/>
    </row>
    <row r="65" s="47" customFormat="1" ht="14.25"/>
    <row r="66" s="47" customFormat="1" ht="14.25"/>
    <row r="67" s="47" customFormat="1" ht="14.25"/>
    <row r="68" s="47" customFormat="1" ht="14.25"/>
    <row r="69" s="47" customFormat="1" ht="14.25"/>
    <row r="70" s="47" customFormat="1" ht="14.25"/>
    <row r="71" s="47" customFormat="1" ht="14.25"/>
    <row r="72" s="47" customFormat="1" ht="14.25"/>
    <row r="73" s="47" customFormat="1" ht="14.25"/>
    <row r="74" s="47" customFormat="1" ht="14.25"/>
    <row r="75" s="47" customFormat="1" ht="14.25"/>
    <row r="76" s="47" customFormat="1" ht="14.25"/>
    <row r="77" s="47" customFormat="1" ht="14.25"/>
    <row r="78" s="47" customFormat="1" ht="14.25"/>
    <row r="79" s="47" customFormat="1" ht="14.25"/>
    <row r="80" s="47" customFormat="1" ht="14.25"/>
    <row r="81" s="47" customFormat="1" ht="14.25"/>
    <row r="82" s="47" customFormat="1" ht="14.25"/>
    <row r="83" s="47" customFormat="1" ht="14.25"/>
    <row r="84" s="47" customFormat="1" ht="14.25"/>
    <row r="85" s="47" customFormat="1" ht="14.25"/>
    <row r="86" s="47" customFormat="1" ht="14.25"/>
    <row r="87" s="47" customFormat="1" ht="14.25"/>
    <row r="88" s="47" customFormat="1" ht="14.25"/>
    <row r="89" s="47" customFormat="1" ht="14.25"/>
    <row r="90" s="47" customFormat="1" ht="14.25"/>
    <row r="91" s="47" customFormat="1" ht="14.25"/>
  </sheetData>
  <sheetProtection password="DA93" sheet="1" objects="1" scenarios="1"/>
  <mergeCells count="39">
    <mergeCell ref="A63:G63"/>
    <mergeCell ref="A13:D13"/>
    <mergeCell ref="A5:G5"/>
    <mergeCell ref="A1:G1"/>
    <mergeCell ref="A2:G2"/>
    <mergeCell ref="A3:G3"/>
    <mergeCell ref="A4:G4"/>
    <mergeCell ref="A52:D52"/>
    <mergeCell ref="A10:D10"/>
    <mergeCell ref="B11:D11"/>
    <mergeCell ref="B14:D14"/>
    <mergeCell ref="B15:D15"/>
    <mergeCell ref="B16:D16"/>
    <mergeCell ref="B17:D17"/>
    <mergeCell ref="B21:D21"/>
    <mergeCell ref="C22:D22"/>
    <mergeCell ref="C23:D23"/>
    <mergeCell ref="C24:D24"/>
    <mergeCell ref="C25:D25"/>
    <mergeCell ref="C26:D26"/>
    <mergeCell ref="C27:D27"/>
    <mergeCell ref="A28:D28"/>
    <mergeCell ref="A30:D30"/>
    <mergeCell ref="B31:D31"/>
    <mergeCell ref="B32:D32"/>
    <mergeCell ref="B34:D34"/>
    <mergeCell ref="B35:D35"/>
    <mergeCell ref="B37:D37"/>
    <mergeCell ref="A38:D38"/>
    <mergeCell ref="A40:D40"/>
    <mergeCell ref="B41:D41"/>
    <mergeCell ref="B43:D43"/>
    <mergeCell ref="B44:D44"/>
    <mergeCell ref="B45:D45"/>
    <mergeCell ref="C58:D58"/>
    <mergeCell ref="A46:D46"/>
    <mergeCell ref="A48:D48"/>
    <mergeCell ref="A50:D50"/>
    <mergeCell ref="A54:D54"/>
  </mergeCells>
  <printOptions/>
  <pageMargins left="0.51" right="0.19" top="0.59" bottom="0.66" header="0.31" footer="0.5"/>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S40"/>
  <sheetViews>
    <sheetView zoomScale="80" zoomScaleNormal="80" workbookViewId="0" topLeftCell="A1">
      <selection activeCell="A1" sqref="A1:N1"/>
    </sheetView>
  </sheetViews>
  <sheetFormatPr defaultColWidth="9.140625" defaultRowHeight="12.75"/>
  <cols>
    <col min="1" max="1" width="4.57421875" style="50" customWidth="1"/>
    <col min="2" max="2" width="3.421875" style="50" customWidth="1"/>
    <col min="3" max="3" width="52.140625" style="50" customWidth="1"/>
    <col min="4" max="5" width="11.28125" style="50" customWidth="1"/>
    <col min="6" max="6" width="2.7109375" style="50" customWidth="1"/>
    <col min="7" max="8" width="11.28125" style="50" customWidth="1"/>
    <col min="9" max="9" width="5.57421875" style="50" customWidth="1"/>
    <col min="10" max="11" width="11.28125" style="50" customWidth="1"/>
    <col min="12" max="12" width="2.7109375" style="50" customWidth="1"/>
    <col min="13" max="14" width="11.28125" style="52" customWidth="1"/>
    <col min="15" max="16384" width="9.140625" style="50" customWidth="1"/>
  </cols>
  <sheetData>
    <row r="1" spans="1:14" s="75" customFormat="1" ht="15.75">
      <c r="A1" s="210" t="s">
        <v>3</v>
      </c>
      <c r="B1" s="210"/>
      <c r="C1" s="210"/>
      <c r="D1" s="210"/>
      <c r="E1" s="210"/>
      <c r="F1" s="210"/>
      <c r="G1" s="210"/>
      <c r="H1" s="210"/>
      <c r="I1" s="210"/>
      <c r="J1" s="210"/>
      <c r="K1" s="210"/>
      <c r="L1" s="210"/>
      <c r="M1" s="210"/>
      <c r="N1" s="210"/>
    </row>
    <row r="2" spans="1:14" s="75" customFormat="1" ht="15.75">
      <c r="A2" s="210" t="s">
        <v>118</v>
      </c>
      <c r="B2" s="210"/>
      <c r="C2" s="210"/>
      <c r="D2" s="210"/>
      <c r="E2" s="210"/>
      <c r="F2" s="210"/>
      <c r="G2" s="210"/>
      <c r="H2" s="210"/>
      <c r="I2" s="210"/>
      <c r="J2" s="210"/>
      <c r="K2" s="210"/>
      <c r="L2" s="210"/>
      <c r="M2" s="210"/>
      <c r="N2" s="210"/>
    </row>
    <row r="3" spans="1:14" s="75" customFormat="1" ht="15.75">
      <c r="A3" s="174" t="s">
        <v>18</v>
      </c>
      <c r="B3" s="174"/>
      <c r="C3" s="174"/>
      <c r="D3" s="174"/>
      <c r="E3" s="174"/>
      <c r="F3" s="174"/>
      <c r="G3" s="174"/>
      <c r="H3" s="174"/>
      <c r="I3" s="174"/>
      <c r="J3" s="174"/>
      <c r="K3" s="174"/>
      <c r="L3" s="174"/>
      <c r="M3" s="174"/>
      <c r="N3" s="174"/>
    </row>
    <row r="4" spans="1:14" s="75" customFormat="1" ht="15.75">
      <c r="A4" s="174" t="s">
        <v>5</v>
      </c>
      <c r="B4" s="174"/>
      <c r="C4" s="174"/>
      <c r="D4" s="174"/>
      <c r="E4" s="174"/>
      <c r="F4" s="174"/>
      <c r="G4" s="174"/>
      <c r="H4" s="174"/>
      <c r="I4" s="174"/>
      <c r="J4" s="174"/>
      <c r="K4" s="174"/>
      <c r="L4" s="174"/>
      <c r="M4" s="174"/>
      <c r="N4" s="174"/>
    </row>
    <row r="5" spans="1:14" s="75" customFormat="1" ht="15.75">
      <c r="A5" s="210" t="s">
        <v>65</v>
      </c>
      <c r="B5" s="210"/>
      <c r="C5" s="210"/>
      <c r="D5" s="210"/>
      <c r="E5" s="210"/>
      <c r="F5" s="210"/>
      <c r="G5" s="210"/>
      <c r="H5" s="210"/>
      <c r="I5" s="210"/>
      <c r="J5" s="210"/>
      <c r="K5" s="210"/>
      <c r="L5" s="210"/>
      <c r="M5" s="210"/>
      <c r="N5" s="210"/>
    </row>
    <row r="6" spans="13:14" s="75" customFormat="1" ht="15">
      <c r="M6" s="76"/>
      <c r="N6" s="76"/>
    </row>
    <row r="7" spans="4:19" ht="12.75">
      <c r="D7" s="205" t="s">
        <v>20</v>
      </c>
      <c r="E7" s="205"/>
      <c r="F7" s="205"/>
      <c r="G7" s="205"/>
      <c r="H7" s="205"/>
      <c r="I7" s="146"/>
      <c r="J7" s="205" t="s">
        <v>156</v>
      </c>
      <c r="K7" s="205"/>
      <c r="L7" s="205"/>
      <c r="M7" s="205"/>
      <c r="N7" s="205"/>
      <c r="O7" s="52"/>
      <c r="P7" s="52"/>
      <c r="Q7" s="52"/>
      <c r="R7" s="52"/>
      <c r="S7" s="52"/>
    </row>
    <row r="8" spans="4:19" ht="12.75">
      <c r="D8" s="206" t="s">
        <v>7</v>
      </c>
      <c r="E8" s="207"/>
      <c r="F8" s="207"/>
      <c r="G8" s="207"/>
      <c r="H8" s="207"/>
      <c r="I8" s="147"/>
      <c r="J8" s="206" t="s">
        <v>7</v>
      </c>
      <c r="K8" s="207"/>
      <c r="L8" s="207"/>
      <c r="M8" s="207"/>
      <c r="N8" s="207"/>
      <c r="O8" s="52"/>
      <c r="P8" s="52"/>
      <c r="Q8" s="52"/>
      <c r="R8" s="52"/>
      <c r="S8" s="52"/>
    </row>
    <row r="9" spans="4:19" ht="30.75" customHeight="1" thickBot="1">
      <c r="D9" s="53">
        <v>2008</v>
      </c>
      <c r="E9" s="139" t="s">
        <v>121</v>
      </c>
      <c r="F9" s="54"/>
      <c r="G9" s="53">
        <v>2007</v>
      </c>
      <c r="H9" s="139" t="s">
        <v>121</v>
      </c>
      <c r="I9" s="148"/>
      <c r="J9" s="53">
        <v>2008</v>
      </c>
      <c r="K9" s="139" t="s">
        <v>121</v>
      </c>
      <c r="L9" s="54"/>
      <c r="M9" s="53">
        <v>2007</v>
      </c>
      <c r="N9" s="139" t="s">
        <v>121</v>
      </c>
      <c r="O9" s="52"/>
      <c r="P9" s="52"/>
      <c r="Q9" s="52"/>
      <c r="R9" s="52"/>
      <c r="S9" s="52"/>
    </row>
    <row r="10" spans="4:19" ht="12.75">
      <c r="D10" s="55"/>
      <c r="E10" s="55"/>
      <c r="F10" s="56"/>
      <c r="G10" s="55"/>
      <c r="I10" s="61"/>
      <c r="J10" s="55"/>
      <c r="K10" s="55"/>
      <c r="L10" s="56"/>
      <c r="M10" s="55"/>
      <c r="N10" s="50"/>
      <c r="O10" s="52"/>
      <c r="P10" s="52"/>
      <c r="Q10" s="52"/>
      <c r="R10" s="52"/>
      <c r="S10" s="52"/>
    </row>
    <row r="11" spans="1:19" ht="12.75">
      <c r="A11" s="208" t="s">
        <v>43</v>
      </c>
      <c r="B11" s="208"/>
      <c r="C11" s="208"/>
      <c r="D11" s="58">
        <v>231</v>
      </c>
      <c r="E11" s="59">
        <v>0.64</v>
      </c>
      <c r="F11" s="60"/>
      <c r="G11" s="58">
        <v>180</v>
      </c>
      <c r="H11" s="59">
        <v>0.46</v>
      </c>
      <c r="I11" s="74"/>
      <c r="J11" s="58">
        <v>693</v>
      </c>
      <c r="K11" s="59">
        <v>1.87</v>
      </c>
      <c r="L11" s="60"/>
      <c r="M11" s="58">
        <v>638</v>
      </c>
      <c r="N11" s="59">
        <v>1.57</v>
      </c>
      <c r="O11" s="52"/>
      <c r="P11" s="52"/>
      <c r="Q11" s="52"/>
      <c r="R11" s="52"/>
      <c r="S11" s="52"/>
    </row>
    <row r="12" spans="1:19" ht="12.75">
      <c r="A12" s="52"/>
      <c r="B12" s="208" t="s">
        <v>44</v>
      </c>
      <c r="C12" s="208"/>
      <c r="D12" s="67"/>
      <c r="E12" s="59"/>
      <c r="F12" s="68"/>
      <c r="G12" s="67"/>
      <c r="H12" s="59"/>
      <c r="I12" s="74"/>
      <c r="J12" s="67"/>
      <c r="K12" s="59"/>
      <c r="L12" s="68"/>
      <c r="M12" s="67"/>
      <c r="N12" s="59"/>
      <c r="O12" s="52"/>
      <c r="P12" s="52"/>
      <c r="Q12" s="52"/>
      <c r="R12" s="52"/>
      <c r="S12" s="52"/>
    </row>
    <row r="13" spans="1:19" ht="12.75">
      <c r="A13" s="52"/>
      <c r="B13" s="52"/>
      <c r="C13" s="52" t="s">
        <v>45</v>
      </c>
      <c r="D13" s="69">
        <v>5</v>
      </c>
      <c r="E13" s="64">
        <v>0.01</v>
      </c>
      <c r="F13" s="66"/>
      <c r="G13" s="69">
        <v>8</v>
      </c>
      <c r="H13" s="141">
        <v>0.02</v>
      </c>
      <c r="I13" s="141"/>
      <c r="J13" s="69">
        <v>28</v>
      </c>
      <c r="K13" s="64">
        <v>0.08</v>
      </c>
      <c r="L13" s="66"/>
      <c r="M13" s="69">
        <v>38</v>
      </c>
      <c r="N13" s="141">
        <v>0.09</v>
      </c>
      <c r="O13" s="52"/>
      <c r="P13" s="52"/>
      <c r="Q13" s="52"/>
      <c r="R13" s="52"/>
      <c r="S13" s="52"/>
    </row>
    <row r="14" spans="1:19" ht="12.75">
      <c r="A14" s="52"/>
      <c r="B14" s="52"/>
      <c r="C14" s="52" t="s">
        <v>98</v>
      </c>
      <c r="D14" s="142">
        <v>0</v>
      </c>
      <c r="E14" s="143">
        <v>0</v>
      </c>
      <c r="F14" s="66"/>
      <c r="G14" s="69">
        <v>0</v>
      </c>
      <c r="H14" s="141">
        <v>0</v>
      </c>
      <c r="I14" s="141"/>
      <c r="J14" s="142">
        <v>0</v>
      </c>
      <c r="K14" s="143">
        <v>0</v>
      </c>
      <c r="L14" s="66"/>
      <c r="M14" s="69">
        <v>14</v>
      </c>
      <c r="N14" s="141">
        <v>0.03</v>
      </c>
      <c r="O14" s="52"/>
      <c r="P14" s="52"/>
      <c r="Q14" s="52"/>
      <c r="R14" s="52"/>
      <c r="S14" s="52"/>
    </row>
    <row r="15" spans="1:19" ht="12.75">
      <c r="A15" s="52"/>
      <c r="B15" s="52"/>
      <c r="C15" s="52" t="s">
        <v>149</v>
      </c>
      <c r="D15" s="142">
        <v>0</v>
      </c>
      <c r="E15" s="143">
        <v>0</v>
      </c>
      <c r="F15" s="66"/>
      <c r="G15" s="69">
        <v>0</v>
      </c>
      <c r="H15" s="141">
        <v>0</v>
      </c>
      <c r="I15" s="141"/>
      <c r="J15" s="142">
        <v>0</v>
      </c>
      <c r="K15" s="143">
        <v>0</v>
      </c>
      <c r="L15" s="66"/>
      <c r="M15" s="69">
        <v>-15</v>
      </c>
      <c r="N15" s="141">
        <v>-0.04</v>
      </c>
      <c r="O15" s="52"/>
      <c r="P15" s="52"/>
      <c r="Q15" s="52"/>
      <c r="R15" s="52"/>
      <c r="S15" s="52"/>
    </row>
    <row r="16" spans="1:19" ht="12.75">
      <c r="A16" s="52"/>
      <c r="B16" s="52"/>
      <c r="C16" s="52" t="s">
        <v>107</v>
      </c>
      <c r="D16" s="69">
        <v>0</v>
      </c>
      <c r="E16" s="64">
        <v>0</v>
      </c>
      <c r="F16" s="66"/>
      <c r="G16" s="69">
        <v>4</v>
      </c>
      <c r="H16" s="141">
        <v>0.01</v>
      </c>
      <c r="I16" s="141"/>
      <c r="J16" s="69">
        <v>3</v>
      </c>
      <c r="K16" s="64">
        <v>0.01</v>
      </c>
      <c r="L16" s="66"/>
      <c r="M16" s="69">
        <v>26</v>
      </c>
      <c r="N16" s="141">
        <v>0.07</v>
      </c>
      <c r="O16" s="52"/>
      <c r="P16" s="52"/>
      <c r="Q16" s="52"/>
      <c r="R16" s="52"/>
      <c r="S16" s="52"/>
    </row>
    <row r="17" spans="1:19" ht="12.75">
      <c r="A17" s="52"/>
      <c r="B17" s="52"/>
      <c r="C17" s="52" t="s">
        <v>123</v>
      </c>
      <c r="D17" s="69">
        <v>13</v>
      </c>
      <c r="E17" s="64">
        <v>0.04</v>
      </c>
      <c r="F17" s="66"/>
      <c r="G17" s="69">
        <v>11</v>
      </c>
      <c r="H17" s="141">
        <v>0.03</v>
      </c>
      <c r="I17" s="141"/>
      <c r="J17" s="69">
        <v>53</v>
      </c>
      <c r="K17" s="64">
        <v>0.14</v>
      </c>
      <c r="L17" s="66"/>
      <c r="M17" s="69">
        <v>40</v>
      </c>
      <c r="N17" s="141">
        <v>0.1</v>
      </c>
      <c r="O17" s="52"/>
      <c r="P17" s="52"/>
      <c r="Q17" s="52"/>
      <c r="R17" s="52"/>
      <c r="S17" s="52"/>
    </row>
    <row r="18" spans="1:19" ht="12.75">
      <c r="A18" s="52"/>
      <c r="B18" s="52"/>
      <c r="C18" s="52" t="s">
        <v>109</v>
      </c>
      <c r="D18" s="69">
        <v>0</v>
      </c>
      <c r="E18" s="64">
        <v>0</v>
      </c>
      <c r="F18" s="66"/>
      <c r="G18" s="69">
        <v>0</v>
      </c>
      <c r="H18" s="141">
        <v>0</v>
      </c>
      <c r="I18" s="141"/>
      <c r="J18" s="69">
        <v>0</v>
      </c>
      <c r="K18" s="64">
        <v>0</v>
      </c>
      <c r="L18" s="66"/>
      <c r="M18" s="69">
        <v>20</v>
      </c>
      <c r="N18" s="141">
        <v>0.05</v>
      </c>
      <c r="O18" s="52"/>
      <c r="P18" s="52"/>
      <c r="Q18" s="52"/>
      <c r="R18" s="52"/>
      <c r="S18" s="52"/>
    </row>
    <row r="19" spans="1:19" ht="12.75">
      <c r="A19" s="52"/>
      <c r="B19" s="52"/>
      <c r="C19" s="52" t="s">
        <v>145</v>
      </c>
      <c r="D19" s="69">
        <v>0</v>
      </c>
      <c r="E19" s="64">
        <v>0</v>
      </c>
      <c r="F19" s="66"/>
      <c r="G19" s="69">
        <v>0</v>
      </c>
      <c r="H19" s="141">
        <v>0</v>
      </c>
      <c r="I19" s="141"/>
      <c r="J19" s="69">
        <v>-11</v>
      </c>
      <c r="K19" s="64">
        <v>-0.03</v>
      </c>
      <c r="L19" s="66"/>
      <c r="M19" s="69">
        <v>0</v>
      </c>
      <c r="N19" s="141">
        <v>0</v>
      </c>
      <c r="O19" s="52"/>
      <c r="P19" s="52"/>
      <c r="Q19" s="52"/>
      <c r="R19" s="52"/>
      <c r="S19" s="52"/>
    </row>
    <row r="20" spans="1:19" ht="12.75">
      <c r="A20" s="52"/>
      <c r="B20" s="52"/>
      <c r="C20" s="52" t="s">
        <v>139</v>
      </c>
      <c r="D20" s="69">
        <v>0</v>
      </c>
      <c r="E20" s="64">
        <v>0</v>
      </c>
      <c r="F20" s="66"/>
      <c r="G20" s="69">
        <v>0</v>
      </c>
      <c r="H20" s="141">
        <v>0</v>
      </c>
      <c r="I20" s="141"/>
      <c r="J20" s="69">
        <v>13</v>
      </c>
      <c r="K20" s="64">
        <v>0.04</v>
      </c>
      <c r="L20" s="66"/>
      <c r="M20" s="69">
        <v>0</v>
      </c>
      <c r="N20" s="141">
        <v>0</v>
      </c>
      <c r="O20" s="52"/>
      <c r="P20" s="52"/>
      <c r="Q20" s="52"/>
      <c r="R20" s="52"/>
      <c r="S20" s="52"/>
    </row>
    <row r="21" spans="1:19" ht="12.75">
      <c r="A21" s="52"/>
      <c r="B21" s="52"/>
      <c r="C21" s="52" t="s">
        <v>140</v>
      </c>
      <c r="D21" s="69">
        <v>0</v>
      </c>
      <c r="E21" s="64">
        <v>0</v>
      </c>
      <c r="F21" s="66"/>
      <c r="G21" s="69">
        <v>0</v>
      </c>
      <c r="H21" s="141">
        <v>0</v>
      </c>
      <c r="I21" s="141"/>
      <c r="J21" s="69">
        <v>2</v>
      </c>
      <c r="K21" s="64">
        <v>0.01</v>
      </c>
      <c r="L21" s="66"/>
      <c r="M21" s="69">
        <v>0</v>
      </c>
      <c r="N21" s="141">
        <v>0</v>
      </c>
      <c r="O21" s="52"/>
      <c r="P21" s="52"/>
      <c r="Q21" s="52"/>
      <c r="R21" s="52"/>
      <c r="S21" s="52"/>
    </row>
    <row r="22" spans="1:19" ht="12.75">
      <c r="A22" s="52"/>
      <c r="B22" s="52"/>
      <c r="C22" s="52" t="s">
        <v>150</v>
      </c>
      <c r="D22" s="69">
        <v>0</v>
      </c>
      <c r="E22" s="64">
        <v>0</v>
      </c>
      <c r="F22" s="66"/>
      <c r="G22" s="69">
        <v>0</v>
      </c>
      <c r="H22" s="141">
        <v>0</v>
      </c>
      <c r="I22" s="141"/>
      <c r="J22" s="69">
        <v>0</v>
      </c>
      <c r="K22" s="64">
        <v>0</v>
      </c>
      <c r="L22" s="66"/>
      <c r="M22" s="69">
        <v>4</v>
      </c>
      <c r="N22" s="141">
        <v>0.01</v>
      </c>
      <c r="O22" s="52"/>
      <c r="P22" s="52"/>
      <c r="Q22" s="52"/>
      <c r="R22" s="52"/>
      <c r="S22" s="52"/>
    </row>
    <row r="23" spans="1:19" ht="12.75">
      <c r="A23" s="52"/>
      <c r="B23" s="52"/>
      <c r="C23" s="70" t="s">
        <v>117</v>
      </c>
      <c r="D23" s="69">
        <v>3</v>
      </c>
      <c r="E23" s="145">
        <v>0.01</v>
      </c>
      <c r="F23" s="66"/>
      <c r="G23" s="69">
        <v>4</v>
      </c>
      <c r="H23" s="144">
        <v>0.01</v>
      </c>
      <c r="I23" s="144"/>
      <c r="J23" s="69">
        <v>8</v>
      </c>
      <c r="K23" s="145">
        <v>0.02</v>
      </c>
      <c r="L23" s="66"/>
      <c r="M23" s="69">
        <v>11</v>
      </c>
      <c r="N23" s="144">
        <v>0.03</v>
      </c>
      <c r="O23" s="52"/>
      <c r="P23" s="52"/>
      <c r="Q23" s="52"/>
      <c r="R23" s="52"/>
      <c r="S23" s="52"/>
    </row>
    <row r="24" spans="1:14" ht="12.75">
      <c r="A24" s="52"/>
      <c r="B24" s="52"/>
      <c r="C24" s="70" t="s">
        <v>91</v>
      </c>
      <c r="D24" s="69">
        <v>-29</v>
      </c>
      <c r="E24" s="64">
        <v>-0.08</v>
      </c>
      <c r="F24" s="66"/>
      <c r="G24" s="69">
        <v>-29</v>
      </c>
      <c r="H24" s="141">
        <v>-0.07</v>
      </c>
      <c r="I24" s="141"/>
      <c r="J24" s="69">
        <v>-60</v>
      </c>
      <c r="K24" s="64">
        <v>-0.18</v>
      </c>
      <c r="L24" s="66"/>
      <c r="M24" s="69">
        <v>-145</v>
      </c>
      <c r="N24" s="141">
        <v>-0.36</v>
      </c>
    </row>
    <row r="25" spans="1:14" ht="13.5" thickBot="1">
      <c r="A25" s="208" t="s">
        <v>111</v>
      </c>
      <c r="B25" s="208"/>
      <c r="C25" s="208"/>
      <c r="D25" s="71">
        <f>SUM(D11:D24)</f>
        <v>223</v>
      </c>
      <c r="E25" s="72">
        <f>SUM(E11:E24)</f>
        <v>0.6200000000000001</v>
      </c>
      <c r="F25" s="60"/>
      <c r="G25" s="71">
        <f>SUM(G11:G24)</f>
        <v>178</v>
      </c>
      <c r="H25" s="72">
        <f>SUM(H11:H24)</f>
        <v>0.46</v>
      </c>
      <c r="I25" s="74"/>
      <c r="J25" s="71">
        <f>SUM(J11:J24)</f>
        <v>729</v>
      </c>
      <c r="K25" s="72">
        <f>SUM(K11:K24)</f>
        <v>1.9600000000000002</v>
      </c>
      <c r="L25" s="60"/>
      <c r="M25" s="71">
        <f>SUM(M11:M24)</f>
        <v>631</v>
      </c>
      <c r="N25" s="72">
        <f>SUM(N11:N24)</f>
        <v>1.5500000000000003</v>
      </c>
    </row>
    <row r="26" spans="1:14" ht="13.5" thickTop="1">
      <c r="A26" s="57"/>
      <c r="B26" s="57"/>
      <c r="C26" s="57"/>
      <c r="D26" s="57"/>
      <c r="E26" s="57"/>
      <c r="F26" s="57"/>
      <c r="G26" s="57"/>
      <c r="H26" s="57"/>
      <c r="I26" s="149"/>
      <c r="J26" s="74"/>
      <c r="K26" s="74"/>
      <c r="L26" s="60"/>
      <c r="M26" s="73"/>
      <c r="N26" s="74"/>
    </row>
    <row r="27" spans="1:14" ht="12.75">
      <c r="A27" s="61"/>
      <c r="B27" s="61"/>
      <c r="C27" s="61"/>
      <c r="D27" s="61"/>
      <c r="E27" s="61"/>
      <c r="F27" s="61"/>
      <c r="G27" s="61"/>
      <c r="H27" s="61" t="s">
        <v>146</v>
      </c>
      <c r="I27" s="61"/>
      <c r="J27" s="61"/>
      <c r="K27" s="61"/>
      <c r="L27" s="61"/>
      <c r="M27" s="62"/>
      <c r="N27" s="62"/>
    </row>
    <row r="29" spans="1:14" s="15" customFormat="1" ht="70.5" customHeight="1">
      <c r="A29" s="209" t="s">
        <v>147</v>
      </c>
      <c r="B29" s="209"/>
      <c r="C29" s="209"/>
      <c r="D29" s="209"/>
      <c r="E29" s="209"/>
      <c r="F29" s="209"/>
      <c r="G29" s="209"/>
      <c r="H29" s="209"/>
      <c r="I29" s="209"/>
      <c r="J29" s="209"/>
      <c r="K29" s="209"/>
      <c r="L29" s="209"/>
      <c r="M29" s="209"/>
      <c r="N29" s="209"/>
    </row>
    <row r="30" spans="13:14" s="15" customFormat="1" ht="12.75">
      <c r="M30" s="44"/>
      <c r="N30" s="44"/>
    </row>
    <row r="31" spans="1:14" s="15" customFormat="1" ht="48" customHeight="1">
      <c r="A31" s="209" t="s">
        <v>55</v>
      </c>
      <c r="B31" s="209"/>
      <c r="C31" s="209"/>
      <c r="D31" s="209"/>
      <c r="E31" s="209"/>
      <c r="F31" s="209"/>
      <c r="G31" s="209"/>
      <c r="H31" s="209"/>
      <c r="I31" s="209"/>
      <c r="J31" s="209"/>
      <c r="K31" s="209"/>
      <c r="L31" s="209"/>
      <c r="M31" s="209"/>
      <c r="N31" s="209"/>
    </row>
    <row r="32" spans="13:14" s="15" customFormat="1" ht="12.75">
      <c r="M32" s="44"/>
      <c r="N32" s="44"/>
    </row>
    <row r="33" spans="1:14" s="15" customFormat="1" ht="65.25" customHeight="1">
      <c r="A33" s="209" t="s">
        <v>155</v>
      </c>
      <c r="B33" s="209"/>
      <c r="C33" s="209"/>
      <c r="D33" s="209"/>
      <c r="E33" s="209"/>
      <c r="F33" s="209"/>
      <c r="G33" s="209"/>
      <c r="H33" s="209"/>
      <c r="I33" s="209"/>
      <c r="J33" s="209"/>
      <c r="K33" s="209"/>
      <c r="L33" s="209"/>
      <c r="M33" s="209"/>
      <c r="N33" s="209"/>
    </row>
    <row r="34" spans="13:14" s="15" customFormat="1" ht="12.75">
      <c r="M34" s="44"/>
      <c r="N34" s="44"/>
    </row>
    <row r="35" spans="1:14" s="15" customFormat="1" ht="30" customHeight="1">
      <c r="A35" s="209" t="s">
        <v>56</v>
      </c>
      <c r="B35" s="209"/>
      <c r="C35" s="209"/>
      <c r="D35" s="209"/>
      <c r="E35" s="209"/>
      <c r="F35" s="209"/>
      <c r="G35" s="209"/>
      <c r="H35" s="209"/>
      <c r="I35" s="209"/>
      <c r="J35" s="209"/>
      <c r="K35" s="209"/>
      <c r="L35" s="209"/>
      <c r="M35" s="209"/>
      <c r="N35" s="209"/>
    </row>
    <row r="37" ht="18.75" customHeight="1">
      <c r="A37" s="50" t="s">
        <v>119</v>
      </c>
    </row>
    <row r="40" spans="1:14" ht="12.75">
      <c r="A40" s="204" t="s">
        <v>95</v>
      </c>
      <c r="B40" s="178"/>
      <c r="C40" s="178"/>
      <c r="D40" s="178"/>
      <c r="E40" s="178"/>
      <c r="F40" s="178"/>
      <c r="G40" s="178"/>
      <c r="H40" s="178"/>
      <c r="I40" s="178"/>
      <c r="J40" s="178"/>
      <c r="K40" s="178"/>
      <c r="L40" s="178"/>
      <c r="M40" s="178"/>
      <c r="N40" s="178"/>
    </row>
  </sheetData>
  <sheetProtection password="DA93" sheet="1" objects="1" scenarios="1"/>
  <mergeCells count="17">
    <mergeCell ref="D7:H7"/>
    <mergeCell ref="D8:H8"/>
    <mergeCell ref="A5:N5"/>
    <mergeCell ref="A1:N1"/>
    <mergeCell ref="A2:N2"/>
    <mergeCell ref="A3:N3"/>
    <mergeCell ref="A4:N4"/>
    <mergeCell ref="A40:N40"/>
    <mergeCell ref="J7:N7"/>
    <mergeCell ref="J8:N8"/>
    <mergeCell ref="A11:C11"/>
    <mergeCell ref="A25:C25"/>
    <mergeCell ref="B12:C12"/>
    <mergeCell ref="A29:N29"/>
    <mergeCell ref="A33:N33"/>
    <mergeCell ref="A35:N35"/>
    <mergeCell ref="A31:N31"/>
  </mergeCells>
  <printOptions/>
  <pageMargins left="0.25" right="0.25" top="1" bottom="1" header="0.5" footer="0.5"/>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sheetPr>
    <pageSetUpPr fitToPage="1"/>
  </sheetPr>
  <dimension ref="A1:Q49"/>
  <sheetViews>
    <sheetView tabSelected="1" zoomScale="80" zoomScaleNormal="80" workbookViewId="0" topLeftCell="A1">
      <selection activeCell="A1" sqref="A1:K1"/>
    </sheetView>
  </sheetViews>
  <sheetFormatPr defaultColWidth="9.140625" defaultRowHeight="12.75"/>
  <cols>
    <col min="1" max="1" width="33.7109375" style="5" customWidth="1"/>
    <col min="2" max="2" width="3.7109375" style="5" customWidth="1"/>
    <col min="3" max="5" width="11.7109375" style="5" customWidth="1"/>
    <col min="6" max="6" width="3.7109375" style="5" customWidth="1"/>
    <col min="7" max="8" width="11.7109375" style="5" customWidth="1"/>
    <col min="9" max="9" width="3.7109375" style="5" customWidth="1"/>
    <col min="10" max="11" width="11.7109375" style="45" customWidth="1"/>
    <col min="12" max="14" width="4.7109375" style="5" customWidth="1"/>
    <col min="15" max="15" width="9.57421875" style="5" customWidth="1"/>
    <col min="16" max="16384" width="9.140625" style="5" customWidth="1"/>
  </cols>
  <sheetData>
    <row r="1" spans="1:17" ht="15.75">
      <c r="A1" s="180" t="s">
        <v>3</v>
      </c>
      <c r="B1" s="180"/>
      <c r="C1" s="180"/>
      <c r="D1" s="180"/>
      <c r="E1" s="180"/>
      <c r="F1" s="180"/>
      <c r="G1" s="180"/>
      <c r="H1" s="180"/>
      <c r="I1" s="180"/>
      <c r="J1" s="180"/>
      <c r="K1" s="180"/>
      <c r="L1" s="7"/>
      <c r="M1" s="17"/>
      <c r="N1" s="17"/>
      <c r="O1" s="17"/>
      <c r="P1" s="15"/>
      <c r="Q1" s="15"/>
    </row>
    <row r="2" spans="1:17" ht="15.75" customHeight="1">
      <c r="A2" s="211" t="s">
        <v>120</v>
      </c>
      <c r="B2" s="211"/>
      <c r="C2" s="211"/>
      <c r="D2" s="211"/>
      <c r="E2" s="211"/>
      <c r="F2" s="211"/>
      <c r="G2" s="211"/>
      <c r="H2" s="211"/>
      <c r="I2" s="211"/>
      <c r="J2" s="211"/>
      <c r="K2" s="211"/>
      <c r="L2" s="7"/>
      <c r="M2" s="17"/>
      <c r="N2" s="17"/>
      <c r="O2" s="17"/>
      <c r="P2" s="15"/>
      <c r="Q2" s="15"/>
    </row>
    <row r="3" spans="1:17" ht="15.75">
      <c r="A3" s="180" t="s">
        <v>8</v>
      </c>
      <c r="B3" s="180"/>
      <c r="C3" s="180"/>
      <c r="D3" s="180"/>
      <c r="E3" s="180"/>
      <c r="F3" s="180"/>
      <c r="G3" s="180"/>
      <c r="H3" s="180"/>
      <c r="I3" s="180"/>
      <c r="J3" s="180"/>
      <c r="K3" s="180"/>
      <c r="L3" s="7"/>
      <c r="M3" s="17"/>
      <c r="N3" s="17"/>
      <c r="O3" s="17"/>
      <c r="P3" s="15"/>
      <c r="Q3" s="15"/>
    </row>
    <row r="4" spans="1:17" ht="15.75">
      <c r="A4" s="180" t="s">
        <v>5</v>
      </c>
      <c r="B4" s="180"/>
      <c r="C4" s="180"/>
      <c r="D4" s="180"/>
      <c r="E4" s="180"/>
      <c r="F4" s="180"/>
      <c r="G4" s="180"/>
      <c r="H4" s="180"/>
      <c r="I4" s="180"/>
      <c r="J4" s="180"/>
      <c r="K4" s="180"/>
      <c r="L4" s="19"/>
      <c r="M4" s="18"/>
      <c r="N4" s="18"/>
      <c r="O4" s="18"/>
      <c r="P4" s="15"/>
      <c r="Q4" s="15"/>
    </row>
    <row r="5" spans="1:17" ht="15.75">
      <c r="A5" s="180" t="s">
        <v>97</v>
      </c>
      <c r="B5" s="180"/>
      <c r="C5" s="180"/>
      <c r="D5" s="180"/>
      <c r="E5" s="180"/>
      <c r="F5" s="180"/>
      <c r="G5" s="180"/>
      <c r="H5" s="214"/>
      <c r="I5" s="180"/>
      <c r="J5" s="180"/>
      <c r="K5" s="180"/>
      <c r="L5" s="19"/>
      <c r="M5" s="18"/>
      <c r="N5" s="18"/>
      <c r="O5" s="18"/>
      <c r="P5" s="15"/>
      <c r="Q5" s="15"/>
    </row>
    <row r="6" spans="1:15" ht="15.75">
      <c r="A6" s="30"/>
      <c r="B6" s="30"/>
      <c r="C6" s="30"/>
      <c r="D6" s="30"/>
      <c r="E6" s="30"/>
      <c r="F6" s="30"/>
      <c r="G6" s="36"/>
      <c r="H6" s="36"/>
      <c r="I6" s="30"/>
      <c r="J6" s="30"/>
      <c r="K6" s="30"/>
      <c r="L6" s="30"/>
      <c r="M6" s="18"/>
      <c r="N6" s="18"/>
      <c r="O6" s="18"/>
    </row>
    <row r="7" spans="1:15" ht="12.75">
      <c r="A7"/>
      <c r="B7"/>
      <c r="C7" s="11"/>
      <c r="D7" s="11"/>
      <c r="E7" s="11"/>
      <c r="F7" s="11"/>
      <c r="G7" s="37"/>
      <c r="H7" s="37"/>
      <c r="I7" s="11"/>
      <c r="J7" s="11"/>
      <c r="K7" s="11"/>
      <c r="L7" s="11"/>
      <c r="M7" s="18"/>
      <c r="N7" s="18"/>
      <c r="O7" s="18"/>
    </row>
    <row r="8" spans="1:15" ht="12.75">
      <c r="A8"/>
      <c r="B8"/>
      <c r="C8" s="34" t="s">
        <v>103</v>
      </c>
      <c r="D8" s="34" t="s">
        <v>104</v>
      </c>
      <c r="E8" s="34" t="s">
        <v>110</v>
      </c>
      <c r="F8" s="34"/>
      <c r="G8" s="38" t="s">
        <v>103</v>
      </c>
      <c r="H8" s="38" t="s">
        <v>104</v>
      </c>
      <c r="I8" s="34"/>
      <c r="J8" s="34" t="s">
        <v>103</v>
      </c>
      <c r="K8" s="34" t="s">
        <v>104</v>
      </c>
      <c r="L8" s="34"/>
      <c r="M8" s="15"/>
      <c r="N8" s="15"/>
      <c r="O8" s="15"/>
    </row>
    <row r="9" spans="1:15" ht="12.75" customHeight="1" thickBot="1">
      <c r="A9" s="8" t="s">
        <v>46</v>
      </c>
      <c r="B9" s="8"/>
      <c r="C9" s="46" t="s">
        <v>158</v>
      </c>
      <c r="D9" s="46" t="s">
        <v>158</v>
      </c>
      <c r="E9" s="46" t="s">
        <v>158</v>
      </c>
      <c r="F9" s="11"/>
      <c r="G9" s="46" t="s">
        <v>159</v>
      </c>
      <c r="H9" s="46" t="s">
        <v>159</v>
      </c>
      <c r="I9" s="11"/>
      <c r="J9" s="46" t="s">
        <v>148</v>
      </c>
      <c r="K9" s="46" t="s">
        <v>148</v>
      </c>
      <c r="L9" s="11"/>
      <c r="M9" s="7"/>
      <c r="N9" s="7"/>
      <c r="O9" s="15"/>
    </row>
    <row r="10" spans="1:15" ht="12.75">
      <c r="A10" s="9" t="s">
        <v>101</v>
      </c>
      <c r="B10" s="9"/>
      <c r="C10" s="20">
        <v>130</v>
      </c>
      <c r="D10" s="20">
        <v>142</v>
      </c>
      <c r="E10" s="20">
        <v>271</v>
      </c>
      <c r="F10"/>
      <c r="G10" s="20">
        <v>106</v>
      </c>
      <c r="H10" s="39">
        <v>111</v>
      </c>
      <c r="I10"/>
      <c r="J10" s="20">
        <v>101</v>
      </c>
      <c r="K10" s="20">
        <v>135</v>
      </c>
      <c r="L10"/>
      <c r="M10" s="7"/>
      <c r="N10" s="7"/>
      <c r="O10" s="15"/>
    </row>
    <row r="11" spans="1:15" ht="14.25">
      <c r="A11" s="15" t="s">
        <v>47</v>
      </c>
      <c r="B11" s="15"/>
      <c r="C11" s="21"/>
      <c r="D11" s="21"/>
      <c r="E11" s="21"/>
      <c r="F11"/>
      <c r="G11" s="21"/>
      <c r="H11" s="40"/>
      <c r="I11"/>
      <c r="J11" s="21"/>
      <c r="K11" s="21"/>
      <c r="L11"/>
      <c r="M11" s="10"/>
      <c r="N11" s="20"/>
      <c r="O11" s="10"/>
    </row>
    <row r="12" spans="1:15" ht="12.75">
      <c r="A12" s="15" t="s">
        <v>100</v>
      </c>
      <c r="B12" s="15"/>
      <c r="C12" s="22">
        <v>28</v>
      </c>
      <c r="D12" s="22">
        <v>11</v>
      </c>
      <c r="E12" s="22">
        <v>42</v>
      </c>
      <c r="F12"/>
      <c r="G12" s="22">
        <v>31</v>
      </c>
      <c r="H12" s="41">
        <v>25</v>
      </c>
      <c r="I12"/>
      <c r="J12" s="22">
        <v>24</v>
      </c>
      <c r="K12" s="22">
        <v>21</v>
      </c>
      <c r="L12"/>
      <c r="M12" s="21"/>
      <c r="N12" s="21"/>
      <c r="O12" s="15"/>
    </row>
    <row r="13" spans="1:15" ht="12.75">
      <c r="A13" s="15"/>
      <c r="B13" s="15"/>
      <c r="C13" s="21"/>
      <c r="D13" s="21"/>
      <c r="E13" s="21"/>
      <c r="F13"/>
      <c r="G13" s="21"/>
      <c r="H13" s="21"/>
      <c r="I13"/>
      <c r="J13" s="21"/>
      <c r="K13" s="21"/>
      <c r="L13"/>
      <c r="M13" s="23"/>
      <c r="N13" s="23"/>
      <c r="O13" s="15"/>
    </row>
    <row r="14" spans="1:15" ht="12.75">
      <c r="A14" s="15" t="s">
        <v>48</v>
      </c>
      <c r="B14" s="15"/>
      <c r="C14" s="23">
        <f>+C10-C12</f>
        <v>102</v>
      </c>
      <c r="D14" s="23">
        <f>+D10-D12</f>
        <v>131</v>
      </c>
      <c r="E14" s="23">
        <f>+E10-E12</f>
        <v>229</v>
      </c>
      <c r="F14" s="153" t="s">
        <v>160</v>
      </c>
      <c r="G14" s="23">
        <f>+G10-G12</f>
        <v>75</v>
      </c>
      <c r="H14" s="23">
        <f>+H10-H12</f>
        <v>86</v>
      </c>
      <c r="I14"/>
      <c r="J14" s="23">
        <f>+J10-J12</f>
        <v>77</v>
      </c>
      <c r="K14" s="23">
        <f>+K10-K12</f>
        <v>114</v>
      </c>
      <c r="L14"/>
      <c r="M14" s="21"/>
      <c r="N14" s="21"/>
      <c r="O14" s="15"/>
    </row>
    <row r="15" spans="1:15" ht="12.75">
      <c r="A15" s="15"/>
      <c r="B15" s="15"/>
      <c r="C15" s="24"/>
      <c r="D15" s="24"/>
      <c r="E15" s="24"/>
      <c r="F15"/>
      <c r="G15" s="24"/>
      <c r="H15" s="24"/>
      <c r="I15"/>
      <c r="J15" s="24"/>
      <c r="K15" s="24"/>
      <c r="L15"/>
      <c r="M15" s="23"/>
      <c r="N15" s="23"/>
      <c r="O15" s="15"/>
    </row>
    <row r="16" spans="1:15" ht="13.5" thickBot="1">
      <c r="A16" s="15" t="s">
        <v>49</v>
      </c>
      <c r="B16" s="15"/>
      <c r="C16" s="25">
        <f>+C14*4</f>
        <v>408</v>
      </c>
      <c r="D16" s="25">
        <f>+D14*4</f>
        <v>524</v>
      </c>
      <c r="E16" s="25">
        <f>+E14*4</f>
        <v>916</v>
      </c>
      <c r="F16"/>
      <c r="G16" s="25">
        <f>+G14*4</f>
        <v>300</v>
      </c>
      <c r="H16" s="25">
        <f>+H14*4</f>
        <v>344</v>
      </c>
      <c r="I16"/>
      <c r="J16" s="25">
        <f>+J14*4</f>
        <v>308</v>
      </c>
      <c r="K16" s="25">
        <f>+K14*4</f>
        <v>456</v>
      </c>
      <c r="L16"/>
      <c r="M16" s="21"/>
      <c r="N16" s="21"/>
      <c r="O16" s="15"/>
    </row>
    <row r="17" spans="1:15" ht="13.5" thickTop="1">
      <c r="A17" s="15"/>
      <c r="B17" s="15"/>
      <c r="C17" s="21"/>
      <c r="D17" s="21"/>
      <c r="E17" s="21"/>
      <c r="F17"/>
      <c r="G17" s="21"/>
      <c r="H17" s="21"/>
      <c r="I17"/>
      <c r="J17" s="21"/>
      <c r="K17" s="21"/>
      <c r="L17"/>
      <c r="M17" s="20"/>
      <c r="N17" s="20"/>
      <c r="O17" s="15"/>
    </row>
    <row r="18" spans="1:15" ht="12.75">
      <c r="A18" s="11" t="s">
        <v>50</v>
      </c>
      <c r="B18" s="11"/>
      <c r="C18" s="21"/>
      <c r="D18" s="21"/>
      <c r="E18" s="21"/>
      <c r="F18"/>
      <c r="G18" s="21"/>
      <c r="H18" s="21"/>
      <c r="I18"/>
      <c r="J18" s="21"/>
      <c r="K18" s="21"/>
      <c r="L18"/>
      <c r="M18" s="21"/>
      <c r="N18" s="21"/>
      <c r="O18" s="15"/>
    </row>
    <row r="19" spans="1:15" ht="14.25">
      <c r="A19" s="15" t="s">
        <v>163</v>
      </c>
      <c r="B19" s="15"/>
      <c r="C19" s="140">
        <v>1577</v>
      </c>
      <c r="D19" s="140">
        <v>2049</v>
      </c>
      <c r="E19" s="140">
        <v>3627</v>
      </c>
      <c r="F19"/>
      <c r="G19" s="20">
        <v>1307</v>
      </c>
      <c r="H19" s="20">
        <v>2025</v>
      </c>
      <c r="I19"/>
      <c r="J19" s="140">
        <v>1549</v>
      </c>
      <c r="K19" s="140">
        <v>2090</v>
      </c>
      <c r="L19"/>
      <c r="M19" s="21"/>
      <c r="N19" s="21"/>
      <c r="O19" s="15"/>
    </row>
    <row r="20" spans="1:15" ht="12.75">
      <c r="A20" s="15" t="s">
        <v>47</v>
      </c>
      <c r="B20" s="15"/>
      <c r="C20" s="21"/>
      <c r="D20" s="21"/>
      <c r="E20" s="21"/>
      <c r="F20"/>
      <c r="G20" s="21"/>
      <c r="H20" s="21"/>
      <c r="I20"/>
      <c r="J20" s="21"/>
      <c r="K20" s="21"/>
      <c r="L20"/>
      <c r="M20" s="21"/>
      <c r="N20" s="21"/>
      <c r="O20" s="15"/>
    </row>
    <row r="21" spans="1:15" ht="14.25">
      <c r="A21" s="15" t="s">
        <v>164</v>
      </c>
      <c r="B21" s="15"/>
      <c r="C21" s="23">
        <v>285</v>
      </c>
      <c r="D21" s="23">
        <f>431</f>
        <v>431</v>
      </c>
      <c r="E21" s="23">
        <v>717</v>
      </c>
      <c r="F21"/>
      <c r="G21" s="23">
        <v>252</v>
      </c>
      <c r="H21" s="23">
        <v>502</v>
      </c>
      <c r="I21"/>
      <c r="J21" s="23">
        <v>250</v>
      </c>
      <c r="K21" s="23">
        <v>397</v>
      </c>
      <c r="L21"/>
      <c r="M21" s="10"/>
      <c r="N21" s="20"/>
      <c r="O21" s="10"/>
    </row>
    <row r="22" spans="1:15" ht="12.75">
      <c r="A22" s="15" t="s">
        <v>51</v>
      </c>
      <c r="B22" s="15"/>
      <c r="C22" s="26">
        <f>+C19-C21</f>
        <v>1292</v>
      </c>
      <c r="D22" s="26">
        <f>+D19-D21</f>
        <v>1618</v>
      </c>
      <c r="E22" s="26">
        <f>+E19-E21</f>
        <v>2910</v>
      </c>
      <c r="F22"/>
      <c r="G22" s="26">
        <f>+G19-G21</f>
        <v>1055</v>
      </c>
      <c r="H22" s="26">
        <f>+H19-H21</f>
        <v>1523</v>
      </c>
      <c r="I22"/>
      <c r="J22" s="26">
        <f>+J19-J21</f>
        <v>1299</v>
      </c>
      <c r="K22" s="26">
        <f>+K19-K21</f>
        <v>1693</v>
      </c>
      <c r="L22"/>
      <c r="M22" s="21"/>
      <c r="N22" s="21"/>
      <c r="O22" s="15"/>
    </row>
    <row r="23" spans="1:15" ht="12.75">
      <c r="A23" s="15"/>
      <c r="B23" s="15"/>
      <c r="C23" s="21"/>
      <c r="D23" s="21"/>
      <c r="E23" s="21"/>
      <c r="F23"/>
      <c r="G23" s="21"/>
      <c r="H23" s="21"/>
      <c r="I23"/>
      <c r="J23" s="21"/>
      <c r="K23" s="21"/>
      <c r="L23"/>
      <c r="M23" s="23"/>
      <c r="N23" s="23"/>
      <c r="O23" s="15"/>
    </row>
    <row r="24" spans="1:15" ht="12.75">
      <c r="A24" s="15" t="s">
        <v>96</v>
      </c>
      <c r="B24" s="15"/>
      <c r="C24" s="20">
        <v>1296</v>
      </c>
      <c r="D24" s="20">
        <v>1656</v>
      </c>
      <c r="E24" s="39">
        <v>2949</v>
      </c>
      <c r="F24"/>
      <c r="G24" s="20">
        <v>1052</v>
      </c>
      <c r="H24" s="20">
        <v>1551</v>
      </c>
      <c r="I24"/>
      <c r="J24" s="20">
        <v>1250</v>
      </c>
      <c r="K24" s="20">
        <v>1671</v>
      </c>
      <c r="L24"/>
      <c r="M24" s="20"/>
      <c r="N24" s="20"/>
      <c r="O24" s="15"/>
    </row>
    <row r="25" spans="1:15" ht="12.75">
      <c r="A25" s="15"/>
      <c r="B25" s="15"/>
      <c r="C25" s="21"/>
      <c r="D25" s="21"/>
      <c r="E25" s="21"/>
      <c r="F25"/>
      <c r="G25" s="49"/>
      <c r="H25" s="40"/>
      <c r="I25"/>
      <c r="J25" s="21"/>
      <c r="K25" s="21"/>
      <c r="L25"/>
      <c r="M25" s="21"/>
      <c r="N25" s="21"/>
      <c r="O25" s="15"/>
    </row>
    <row r="26" spans="1:15" ht="12.75">
      <c r="A26" s="15" t="s">
        <v>52</v>
      </c>
      <c r="B26" s="15"/>
      <c r="C26" s="27">
        <f>+C16/C24</f>
        <v>0.3148148148148148</v>
      </c>
      <c r="D26" s="27">
        <f>+D16/D24</f>
        <v>0.3164251207729469</v>
      </c>
      <c r="E26" s="35">
        <f>+E16/E24</f>
        <v>0.31061376737877244</v>
      </c>
      <c r="F26" s="27"/>
      <c r="G26" s="35">
        <f>+G16/G24</f>
        <v>0.28517110266159695</v>
      </c>
      <c r="H26" s="42">
        <f>H16/H24</f>
        <v>0.22179239200515796</v>
      </c>
      <c r="I26"/>
      <c r="J26" s="27">
        <f>+J16/J24</f>
        <v>0.2464</v>
      </c>
      <c r="K26" s="27">
        <f>+K16/K24</f>
        <v>0.27289048473967686</v>
      </c>
      <c r="L26" s="27"/>
      <c r="M26" s="20"/>
      <c r="N26" s="20"/>
      <c r="O26" s="15"/>
    </row>
    <row r="27" spans="1:15" ht="12.75">
      <c r="A27" s="21"/>
      <c r="B27" s="21"/>
      <c r="C27" s="27"/>
      <c r="D27" s="21"/>
      <c r="E27" s="21"/>
      <c r="F27" s="27"/>
      <c r="G27" s="28"/>
      <c r="H27" s="27"/>
      <c r="I27" s="21"/>
      <c r="J27" s="42"/>
      <c r="K27" s="43"/>
      <c r="L27" s="27"/>
      <c r="M27" s="21"/>
      <c r="N27" s="21"/>
      <c r="O27" s="15"/>
    </row>
    <row r="28" spans="1:15" ht="14.25">
      <c r="A28" s="12" t="s">
        <v>133</v>
      </c>
      <c r="B28" s="15"/>
      <c r="C28" s="27"/>
      <c r="D28" s="15"/>
      <c r="E28" s="15"/>
      <c r="F28" s="27"/>
      <c r="G28" s="28"/>
      <c r="H28" s="27"/>
      <c r="I28" s="15"/>
      <c r="J28" s="42"/>
      <c r="K28" s="43"/>
      <c r="L28" s="28"/>
      <c r="M28" s="10"/>
      <c r="N28" s="27"/>
      <c r="O28" s="10"/>
    </row>
    <row r="29" spans="1:15" ht="12.75">
      <c r="A29" s="15"/>
      <c r="B29" s="15"/>
      <c r="C29" s="15"/>
      <c r="D29" s="15"/>
      <c r="E29" s="15"/>
      <c r="F29" s="15"/>
      <c r="G29" s="15"/>
      <c r="H29" s="15"/>
      <c r="I29" s="15"/>
      <c r="J29" s="40"/>
      <c r="K29" s="40"/>
      <c r="L29" s="15"/>
      <c r="M29" s="15"/>
      <c r="N29" s="15"/>
      <c r="O29" s="15"/>
    </row>
    <row r="30" spans="1:17" ht="12.75">
      <c r="A30" s="12" t="s">
        <v>53</v>
      </c>
      <c r="B30" s="12"/>
      <c r="C30" s="15"/>
      <c r="D30" s="15"/>
      <c r="E30" s="15"/>
      <c r="F30" s="15"/>
      <c r="G30" s="15"/>
      <c r="H30" s="15"/>
      <c r="I30" s="15"/>
      <c r="J30" s="44"/>
      <c r="K30" s="44"/>
      <c r="L30" s="15"/>
      <c r="M30" s="15"/>
      <c r="N30" s="15"/>
      <c r="O30" s="15"/>
      <c r="P30" s="15"/>
      <c r="Q30" s="15"/>
    </row>
    <row r="31" spans="1:17" ht="12.75">
      <c r="A31" s="15" t="s">
        <v>54</v>
      </c>
      <c r="B31" s="15"/>
      <c r="C31" s="15"/>
      <c r="D31" s="15"/>
      <c r="E31" s="15"/>
      <c r="F31" s="15"/>
      <c r="G31" s="15"/>
      <c r="H31" s="15"/>
      <c r="I31" s="15"/>
      <c r="J31" s="44"/>
      <c r="K31" s="44"/>
      <c r="L31" s="15"/>
      <c r="M31" s="15"/>
      <c r="N31" s="15"/>
      <c r="O31" s="15"/>
      <c r="P31" s="15"/>
      <c r="Q31" s="15"/>
    </row>
    <row r="32" spans="1:17" ht="12.75">
      <c r="A32" s="15"/>
      <c r="B32" s="15"/>
      <c r="C32" s="15"/>
      <c r="D32" s="15"/>
      <c r="E32" s="15"/>
      <c r="F32" s="15"/>
      <c r="G32" s="15"/>
      <c r="H32" s="15"/>
      <c r="I32" s="15"/>
      <c r="J32" s="44"/>
      <c r="K32" s="44"/>
      <c r="L32" s="15"/>
      <c r="M32" s="15"/>
      <c r="N32" s="15"/>
      <c r="O32" s="15"/>
      <c r="P32" s="15"/>
      <c r="Q32" s="15"/>
    </row>
    <row r="33" spans="1:17" ht="14.25">
      <c r="A33" s="154" t="s">
        <v>180</v>
      </c>
      <c r="B33" s="14"/>
      <c r="C33" s="15"/>
      <c r="D33" s="15"/>
      <c r="E33" s="15"/>
      <c r="F33" s="15"/>
      <c r="G33" s="15"/>
      <c r="H33" s="15"/>
      <c r="I33" s="15"/>
      <c r="J33" s="44"/>
      <c r="K33" s="44"/>
      <c r="L33" s="15"/>
      <c r="M33" s="15"/>
      <c r="N33" s="15"/>
      <c r="O33" s="15"/>
      <c r="P33" s="15"/>
      <c r="Q33" s="15"/>
    </row>
    <row r="34" spans="1:17" ht="12.75">
      <c r="A34" s="15" t="s">
        <v>181</v>
      </c>
      <c r="B34" s="15"/>
      <c r="C34" s="15"/>
      <c r="D34" s="15"/>
      <c r="E34" s="15"/>
      <c r="F34" s="15"/>
      <c r="G34" s="15"/>
      <c r="H34" s="15"/>
      <c r="I34" s="15"/>
      <c r="J34" s="44"/>
      <c r="K34" s="44"/>
      <c r="L34" s="15"/>
      <c r="M34" s="15"/>
      <c r="N34" s="15"/>
      <c r="O34" s="15"/>
      <c r="P34" s="15"/>
      <c r="Q34" s="15"/>
    </row>
    <row r="35" spans="1:17" ht="14.25">
      <c r="A35" s="15" t="s">
        <v>182</v>
      </c>
      <c r="B35" s="14"/>
      <c r="C35" s="15"/>
      <c r="D35" s="15"/>
      <c r="E35" s="15"/>
      <c r="F35" s="15"/>
      <c r="G35" s="15"/>
      <c r="H35" s="15"/>
      <c r="I35" s="15"/>
      <c r="J35" s="44"/>
      <c r="K35" s="44"/>
      <c r="L35" s="15"/>
      <c r="M35" s="15"/>
      <c r="N35" s="15"/>
      <c r="O35" s="15"/>
      <c r="P35" s="15"/>
      <c r="Q35" s="15"/>
    </row>
    <row r="36" spans="1:17" ht="14.25">
      <c r="A36" s="14" t="s">
        <v>161</v>
      </c>
      <c r="B36" s="14"/>
      <c r="C36" s="15"/>
      <c r="D36" s="15"/>
      <c r="E36" s="15"/>
      <c r="F36" s="15"/>
      <c r="G36" s="15"/>
      <c r="H36" s="15"/>
      <c r="I36" s="15"/>
      <c r="J36" s="44"/>
      <c r="K36" s="44"/>
      <c r="L36" s="15"/>
      <c r="M36" s="15"/>
      <c r="N36" s="15"/>
      <c r="O36" s="15"/>
      <c r="P36" s="15"/>
      <c r="Q36" s="15"/>
    </row>
    <row r="37" spans="1:17" ht="14.25">
      <c r="A37" s="15" t="s">
        <v>122</v>
      </c>
      <c r="B37" s="14"/>
      <c r="C37" s="15"/>
      <c r="D37" s="15"/>
      <c r="E37" s="15"/>
      <c r="F37" s="15"/>
      <c r="G37" s="15"/>
      <c r="H37" s="15"/>
      <c r="I37" s="15"/>
      <c r="J37" s="44"/>
      <c r="K37" s="44"/>
      <c r="L37" s="15"/>
      <c r="M37" s="15"/>
      <c r="N37" s="15"/>
      <c r="O37" s="15"/>
      <c r="P37" s="15"/>
      <c r="Q37" s="15"/>
    </row>
    <row r="38" spans="1:17" ht="14.25">
      <c r="A38" s="14" t="s">
        <v>162</v>
      </c>
      <c r="B38" s="14"/>
      <c r="C38" s="15"/>
      <c r="D38" s="15"/>
      <c r="E38" s="15"/>
      <c r="F38" s="15"/>
      <c r="G38" s="15"/>
      <c r="H38" s="15"/>
      <c r="I38" s="15"/>
      <c r="J38" s="44"/>
      <c r="K38" s="44"/>
      <c r="L38" s="15"/>
      <c r="M38" s="15"/>
      <c r="N38" s="15"/>
      <c r="O38" s="15"/>
      <c r="P38" s="15"/>
      <c r="Q38" s="15"/>
    </row>
    <row r="39" spans="1:17" ht="12.75">
      <c r="A39" s="15"/>
      <c r="B39" s="15"/>
      <c r="C39" s="15"/>
      <c r="D39" s="15"/>
      <c r="E39" s="15"/>
      <c r="F39" s="15"/>
      <c r="G39" s="15"/>
      <c r="H39" s="15"/>
      <c r="I39" s="15"/>
      <c r="J39" s="44"/>
      <c r="K39" s="44"/>
      <c r="L39" s="15"/>
      <c r="M39" s="15"/>
      <c r="N39" s="15"/>
      <c r="O39" s="15"/>
      <c r="P39" s="15"/>
      <c r="Q39" s="15"/>
    </row>
    <row r="40" spans="1:17" ht="12.75">
      <c r="A40" s="15"/>
      <c r="B40" s="15"/>
      <c r="C40" s="15"/>
      <c r="D40" s="15"/>
      <c r="E40" s="15"/>
      <c r="F40" s="15"/>
      <c r="G40" s="15"/>
      <c r="H40" s="15"/>
      <c r="I40" s="15"/>
      <c r="J40" s="44"/>
      <c r="K40" s="44"/>
      <c r="L40" s="15"/>
      <c r="M40" s="15"/>
      <c r="N40" s="15"/>
      <c r="O40" s="15"/>
      <c r="P40" s="15"/>
      <c r="Q40" s="15"/>
    </row>
    <row r="41" spans="1:17" ht="12.75">
      <c r="A41" s="15"/>
      <c r="B41" s="15"/>
      <c r="C41" s="15"/>
      <c r="D41" s="15"/>
      <c r="E41" s="15"/>
      <c r="F41" s="15"/>
      <c r="G41" s="15"/>
      <c r="H41" s="15"/>
      <c r="I41" s="15"/>
      <c r="J41" s="44"/>
      <c r="K41" s="44"/>
      <c r="L41" s="15"/>
      <c r="M41" s="15"/>
      <c r="N41" s="15"/>
      <c r="O41" s="15"/>
      <c r="P41" s="15"/>
      <c r="Q41" s="15"/>
    </row>
    <row r="42" spans="1:17" ht="12.75" customHeight="1">
      <c r="A42" s="213" t="s">
        <v>105</v>
      </c>
      <c r="B42" s="213"/>
      <c r="C42" s="213"/>
      <c r="D42" s="213"/>
      <c r="E42" s="213"/>
      <c r="F42" s="213"/>
      <c r="G42" s="213"/>
      <c r="H42" s="213"/>
      <c r="I42" s="213"/>
      <c r="J42" s="213"/>
      <c r="K42" s="213"/>
      <c r="L42" s="15"/>
      <c r="M42" s="15"/>
      <c r="N42" s="15"/>
      <c r="O42" s="15"/>
      <c r="P42" s="15"/>
      <c r="Q42" s="15"/>
    </row>
    <row r="43" spans="1:17" ht="73.5" customHeight="1">
      <c r="A43" s="213"/>
      <c r="B43" s="213"/>
      <c r="C43" s="213"/>
      <c r="D43" s="213"/>
      <c r="E43" s="213"/>
      <c r="F43" s="213"/>
      <c r="G43" s="213"/>
      <c r="H43" s="213"/>
      <c r="I43" s="213"/>
      <c r="J43" s="213"/>
      <c r="K43" s="213"/>
      <c r="L43" s="15"/>
      <c r="M43" s="15"/>
      <c r="N43" s="15"/>
      <c r="O43" s="15"/>
      <c r="P43" s="15"/>
      <c r="Q43" s="15"/>
    </row>
    <row r="44" spans="1:17" ht="12.75">
      <c r="A44" s="15"/>
      <c r="B44" s="15"/>
      <c r="C44" s="15"/>
      <c r="D44" s="15"/>
      <c r="E44" s="15"/>
      <c r="F44" s="15"/>
      <c r="G44" s="15"/>
      <c r="H44" s="15"/>
      <c r="I44" s="15"/>
      <c r="J44" s="44"/>
      <c r="K44" s="44"/>
      <c r="L44" s="15"/>
      <c r="M44" s="15"/>
      <c r="N44" s="15"/>
      <c r="O44" s="15"/>
      <c r="P44" s="15"/>
      <c r="Q44" s="15"/>
    </row>
    <row r="45" spans="1:17" ht="48" customHeight="1">
      <c r="A45" s="212" t="s">
        <v>106</v>
      </c>
      <c r="B45" s="212"/>
      <c r="C45" s="213"/>
      <c r="D45" s="213"/>
      <c r="E45" s="213"/>
      <c r="F45" s="213"/>
      <c r="G45" s="213"/>
      <c r="H45" s="213"/>
      <c r="I45" s="213"/>
      <c r="J45" s="213"/>
      <c r="K45" s="213"/>
      <c r="L45" s="15"/>
      <c r="M45" s="15"/>
      <c r="N45" s="15"/>
      <c r="O45" s="15"/>
      <c r="P45" s="15"/>
      <c r="Q45" s="15"/>
    </row>
    <row r="46" spans="1:11" ht="12.75">
      <c r="A46" s="15"/>
      <c r="B46" s="15"/>
      <c r="C46" s="15"/>
      <c r="D46" s="15"/>
      <c r="E46" s="15"/>
      <c r="F46" s="15"/>
      <c r="G46" s="15"/>
      <c r="H46" s="15"/>
      <c r="I46" s="15"/>
      <c r="J46" s="44"/>
      <c r="K46" s="44"/>
    </row>
    <row r="47" spans="1:11" ht="12.75">
      <c r="A47" s="15" t="s">
        <v>99</v>
      </c>
      <c r="B47" s="15"/>
      <c r="C47" s="15"/>
      <c r="D47" s="15"/>
      <c r="E47" s="15"/>
      <c r="F47" s="15"/>
      <c r="G47" s="15"/>
      <c r="H47" s="15"/>
      <c r="I47" s="15"/>
      <c r="J47" s="44"/>
      <c r="K47" s="44"/>
    </row>
    <row r="49" spans="1:11" ht="11.25">
      <c r="A49" s="214" t="s">
        <v>135</v>
      </c>
      <c r="B49" s="214"/>
      <c r="C49" s="214"/>
      <c r="D49" s="214"/>
      <c r="E49" s="214"/>
      <c r="F49" s="214"/>
      <c r="G49" s="214"/>
      <c r="H49" s="214"/>
      <c r="I49" s="214"/>
      <c r="J49" s="214"/>
      <c r="K49" s="214"/>
    </row>
  </sheetData>
  <sheetProtection password="DA93" sheet="1" objects="1" scenarios="1"/>
  <mergeCells count="8">
    <mergeCell ref="A1:K1"/>
    <mergeCell ref="A2:K2"/>
    <mergeCell ref="A45:K45"/>
    <mergeCell ref="A49:K49"/>
    <mergeCell ref="A3:K3"/>
    <mergeCell ref="A4:K4"/>
    <mergeCell ref="A5:K5"/>
    <mergeCell ref="A42:K43"/>
  </mergeCells>
  <printOptions/>
  <pageMargins left="0.75"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 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Borbely</dc:creator>
  <cp:keywords/>
  <dc:description/>
  <cp:lastModifiedBy>susy ferreir</cp:lastModifiedBy>
  <cp:lastPrinted>2008-11-12T21:31:14Z</cp:lastPrinted>
  <dcterms:created xsi:type="dcterms:W3CDTF">2001-06-01T17:58:50Z</dcterms:created>
  <dcterms:modified xsi:type="dcterms:W3CDTF">2008-11-12T21:31:36Z</dcterms:modified>
  <cp:category/>
  <cp:version/>
  <cp:contentType/>
  <cp:contentStatus/>
</cp:coreProperties>
</file>