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40" windowWidth="14940" windowHeight="7620" activeTab="0"/>
  </bookViews>
  <sheets>
    <sheet name="Restructuring Fixed" sheetId="1" r:id="rId1"/>
  </sheets>
  <externalReferences>
    <externalReference r:id="rId4"/>
    <externalReference r:id="rId5"/>
    <externalReference r:id="rId6"/>
  </externalReferences>
  <definedNames>
    <definedName name="aaa">'[3]hyp'!#REF!</definedName>
    <definedName name="APPSET">#REF!</definedName>
    <definedName name="categoraal">'[3]hyp'!#REF!</definedName>
    <definedName name="EV__LASTREFTIME__" hidden="1">38540.5024537037</definedName>
    <definedName name="EV__LOCKEDCVW__" hidden="1">#VALUE!</definedName>
    <definedName name="EV__LOCKEDCVW__FMI" hidden="1">",EL_0,E_052,ORG_11001,PRC_005,AP,I_000,2003.TOTAL,YTD,"</definedName>
    <definedName name="EV__MAXEXPCOLS__" hidden="1">100</definedName>
    <definedName name="EV__MAXEXPROWS__" hidden="1">1000</definedName>
    <definedName name="EV__WBEVMODE__" hidden="1">0</definedName>
    <definedName name="EV__WBREFOPTIONS__" hidden="1">134217783</definedName>
    <definedName name="EV__WBVERSION__" hidden="1">0</definedName>
    <definedName name="EV__WSINFO__" hidden="1">"osoft"</definedName>
    <definedName name="Groups">#REF!</definedName>
    <definedName name="K2__CVPARAMS__" hidden="1">"Any by Any!$C$14:$D$35;"</definedName>
    <definedName name="K2__LOCKEDCVW__" hidden="1">#VALUE!</definedName>
    <definedName name="K2__LOCKSTATUS__" hidden="1">1</definedName>
    <definedName name="K2__MAXEXPCOLS__" hidden="1">100</definedName>
    <definedName name="K2__MAXEXPROWS__" hidden="1">1000</definedName>
    <definedName name="K2__WBEVMODE__" hidden="1">1</definedName>
    <definedName name="K2__WBREFOPTIONS__" hidden="1">134217772</definedName>
    <definedName name="K2__WSINFO__" hidden="1">"osoft"</definedName>
    <definedName name="K2_WBEVMODE" hidden="1">0</definedName>
    <definedName name="koers">'[1]balans V&amp;W SPT'!$D$87</definedName>
    <definedName name="PERIOD">'[2]List'!$B$2</definedName>
    <definedName name="_xlnm.Print_Area" localSheetId="0">'Restructuring Fixed'!$A$1:$Q$237</definedName>
  </definedNames>
  <calcPr fullCalcOnLoad="1"/>
</workbook>
</file>

<file path=xl/sharedStrings.xml><?xml version="1.0" encoding="utf-8"?>
<sst xmlns="http://schemas.openxmlformats.org/spreadsheetml/2006/main" count="251" uniqueCount="79">
  <si>
    <t>Consolidated figures</t>
  </si>
  <si>
    <t>Q1 '05</t>
  </si>
  <si>
    <t>y.o.y</t>
  </si>
  <si>
    <t>Q4 '04</t>
  </si>
  <si>
    <t>Q3 '04</t>
  </si>
  <si>
    <t>Q2 '04</t>
  </si>
  <si>
    <t>Q1 '04</t>
  </si>
  <si>
    <t>Income statement KPN N.V.</t>
  </si>
  <si>
    <t>%</t>
  </si>
  <si>
    <t>Mobile</t>
  </si>
  <si>
    <t>Fixed</t>
  </si>
  <si>
    <t>Other</t>
  </si>
  <si>
    <t>Intercompany sales</t>
  </si>
  <si>
    <t>Total operating revenues</t>
  </si>
  <si>
    <t>Salaries and social security contributions</t>
  </si>
  <si>
    <t>Costs of material</t>
  </si>
  <si>
    <t>Work contracted out and other expenses</t>
  </si>
  <si>
    <t>Own work capitalized</t>
  </si>
  <si>
    <t>Other operating expenses</t>
  </si>
  <si>
    <t>Depreciation (incl. impairments)</t>
  </si>
  <si>
    <t>Amortization (incl. impairments)</t>
  </si>
  <si>
    <t>Total operating expenses</t>
  </si>
  <si>
    <t>Operating profit</t>
  </si>
  <si>
    <t>Finance costs - net</t>
  </si>
  <si>
    <t>Share of the profit of associates and joint ventures</t>
  </si>
  <si>
    <t>Profit on continuing operations before income tax</t>
  </si>
  <si>
    <t>Income tax</t>
  </si>
  <si>
    <t xml:space="preserve">Profit for the period </t>
  </si>
  <si>
    <t>Profit attributable to minority shareholders</t>
  </si>
  <si>
    <t>Profit attributable to equity shareholders of parent</t>
  </si>
  <si>
    <t>Dividend per share</t>
  </si>
  <si>
    <t>- of which interim dividend</t>
  </si>
  <si>
    <t>Net Sales</t>
  </si>
  <si>
    <t>E-Plus</t>
  </si>
  <si>
    <t>KPN Mobile (NL)</t>
  </si>
  <si>
    <t>BASE</t>
  </si>
  <si>
    <t>Consumer</t>
  </si>
  <si>
    <t>Business</t>
  </si>
  <si>
    <t>Wholesale and operations</t>
  </si>
  <si>
    <t>Other (including intradivision)</t>
  </si>
  <si>
    <t>Consumer Segment</t>
  </si>
  <si>
    <t>Business Segment</t>
  </si>
  <si>
    <t>Voice</t>
  </si>
  <si>
    <t>Internet</t>
  </si>
  <si>
    <t>Other (including intercompany)</t>
  </si>
  <si>
    <t>Connectivity</t>
  </si>
  <si>
    <t>IMS</t>
  </si>
  <si>
    <t>Entercom</t>
  </si>
  <si>
    <t xml:space="preserve">Consolidated figures </t>
  </si>
  <si>
    <t>Operating expenses (incl. DA&amp;I)</t>
  </si>
  <si>
    <t>Wholesale and Operations</t>
  </si>
  <si>
    <t>Intercompany expenses</t>
  </si>
  <si>
    <t>Operating expenses</t>
  </si>
  <si>
    <t xml:space="preserve">Of which: Depreciation </t>
  </si>
  <si>
    <t xml:space="preserve">Fixed </t>
  </si>
  <si>
    <t xml:space="preserve">Of which: Amortization </t>
  </si>
  <si>
    <t xml:space="preserve">Total operating margin </t>
  </si>
  <si>
    <t>Operating EBITDA</t>
  </si>
  <si>
    <t>Operating EBITDA margin</t>
  </si>
  <si>
    <t>0,12</t>
  </si>
  <si>
    <t>0,72</t>
  </si>
  <si>
    <t>0,71</t>
  </si>
  <si>
    <t>0,24</t>
  </si>
  <si>
    <t>0,23</t>
  </si>
  <si>
    <t>0,15</t>
  </si>
  <si>
    <t>0,16</t>
  </si>
  <si>
    <t>0,17</t>
  </si>
  <si>
    <t>-</t>
  </si>
  <si>
    <t>0,35</t>
  </si>
  <si>
    <t>0,08</t>
  </si>
  <si>
    <t>0,27</t>
  </si>
  <si>
    <r>
      <t xml:space="preserve">Earnings per share (non-diluted) </t>
    </r>
    <r>
      <rPr>
        <b/>
        <vertAlign val="superscript"/>
        <sz val="10"/>
        <rFont val="KPN Sans"/>
        <family val="2"/>
      </rPr>
      <t>1</t>
    </r>
  </si>
  <si>
    <r>
      <t xml:space="preserve">Earnings per share (fully-diluted) </t>
    </r>
    <r>
      <rPr>
        <b/>
        <vertAlign val="superscript"/>
        <sz val="10"/>
        <rFont val="KPN Sans"/>
        <family val="2"/>
      </rPr>
      <t>1</t>
    </r>
  </si>
  <si>
    <r>
      <t>1</t>
    </r>
    <r>
      <rPr>
        <sz val="7"/>
        <rFont val="KPN Sans"/>
        <family val="2"/>
      </rPr>
      <t xml:space="preserve"> The earnings per share have been calculated by deducting the year-to-date earnings per share of the preceding quarter from the year-to-date earnings per share of the current quarter</t>
    </r>
  </si>
  <si>
    <t>Carrier Services</t>
  </si>
  <si>
    <t>Intercompany within Wholesale &amp; Operations</t>
  </si>
  <si>
    <t>Other Fixed (including intradivision)</t>
  </si>
  <si>
    <t>n.m.</t>
  </si>
  <si>
    <t>&gt; 200%</t>
  </si>
</sst>
</file>

<file path=xl/styles.xml><?xml version="1.0" encoding="utf-8"?>
<styleSheet xmlns="http://schemas.openxmlformats.org/spreadsheetml/2006/main">
  <numFmts count="22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84" formatCode="_-&quot;fl&quot;\ * #,##0_-;_-&quot;fl&quot;\ * #,##0\-;_-&quot;fl&quot;\ * &quot;-&quot;_-;_-@_-"/>
    <numFmt numFmtId="185" formatCode="_-* #,##0_-;_-* #,##0\-;_-* &quot;-&quot;_-;_-@_-"/>
    <numFmt numFmtId="186" formatCode="_-&quot;fl&quot;\ * #,##0.00_-;_-&quot;fl&quot;\ * #,##0.00\-;_-&quot;fl&quot;\ * &quot;-&quot;??_-;_-@_-"/>
    <numFmt numFmtId="187" formatCode="_-* #,##0.00_-;_-* #,##0.00\-;_-* &quot;-&quot;??_-;_-@_-"/>
    <numFmt numFmtId="189" formatCode="#,##0.0"/>
    <numFmt numFmtId="191" formatCode="0.0%"/>
    <numFmt numFmtId="206" formatCode="_-* #,##0.0_-;\-* #,##0.0_-;_-* &quot;-&quot;??_-;_-@_-"/>
    <numFmt numFmtId="207" formatCode="_-* #,##0.0_-;* \-#,##0.0_-;_-* &quot;-&quot;??_-;_-@_-"/>
    <numFmt numFmtId="208" formatCode="_(* #,##0.0_);_(* \(#,##0.0\);_(* &quot;-&quot;?_);_(@_)"/>
    <numFmt numFmtId="232" formatCode="#,##0.0_);[Red]\(#,##0.0\)"/>
  </numFmts>
  <fonts count="57">
    <font>
      <sz val="10"/>
      <name val="KPN Arial"/>
      <family val="0"/>
    </font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u val="single"/>
      <sz val="10"/>
      <color indexed="36"/>
      <name val="KPN Arial"/>
      <family val="0"/>
    </font>
    <font>
      <u val="single"/>
      <sz val="10"/>
      <color indexed="12"/>
      <name val="KPN Arial"/>
      <family val="0"/>
    </font>
    <font>
      <sz val="9"/>
      <name val="Times New Roman"/>
      <family val="1"/>
    </font>
    <font>
      <b/>
      <sz val="10"/>
      <name val="Arial"/>
      <family val="2"/>
    </font>
    <font>
      <b/>
      <sz val="12"/>
      <name val="KPN Sans"/>
      <family val="2"/>
    </font>
    <font>
      <sz val="10"/>
      <name val="KPN Sans"/>
      <family val="2"/>
    </font>
    <font>
      <sz val="8"/>
      <name val="KPN Sans"/>
      <family val="2"/>
    </font>
    <font>
      <b/>
      <sz val="10"/>
      <name val="KPN Sans"/>
      <family val="2"/>
    </font>
    <font>
      <b/>
      <sz val="8"/>
      <name val="KPN Sans"/>
      <family val="2"/>
    </font>
    <font>
      <b/>
      <sz val="12"/>
      <color indexed="8"/>
      <name val="KPN Sans"/>
      <family val="2"/>
    </font>
    <font>
      <b/>
      <sz val="8"/>
      <color indexed="9"/>
      <name val="KPN Sans"/>
      <family val="2"/>
    </font>
    <font>
      <b/>
      <sz val="10"/>
      <color indexed="8"/>
      <name val="KPN Sans"/>
      <family val="2"/>
    </font>
    <font>
      <b/>
      <sz val="10"/>
      <color indexed="10"/>
      <name val="KPN Sans"/>
      <family val="2"/>
    </font>
    <font>
      <sz val="10"/>
      <color indexed="8"/>
      <name val="KPN Sans"/>
      <family val="2"/>
    </font>
    <font>
      <sz val="8"/>
      <color indexed="8"/>
      <name val="KPN Sans"/>
      <family val="2"/>
    </font>
    <font>
      <b/>
      <sz val="8"/>
      <color indexed="8"/>
      <name val="KPN Sans"/>
      <family val="2"/>
    </font>
    <font>
      <b/>
      <vertAlign val="superscript"/>
      <sz val="10"/>
      <name val="KPN Sans"/>
      <family val="2"/>
    </font>
    <font>
      <vertAlign val="superscript"/>
      <sz val="7"/>
      <name val="KPN Sans"/>
      <family val="2"/>
    </font>
    <font>
      <sz val="7"/>
      <name val="KPN Sans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23"/>
      </top>
      <bottom style="thin">
        <color indexed="9"/>
      </bottom>
    </border>
  </borders>
  <cellStyleXfs count="76"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208" fontId="2" fillId="0" borderId="1">
      <alignment/>
      <protection/>
    </xf>
    <xf numFmtId="208" fontId="3" fillId="0" borderId="2">
      <alignment/>
      <protection/>
    </xf>
    <xf numFmtId="208" fontId="3" fillId="0" borderId="3">
      <alignment/>
      <protection/>
    </xf>
    <xf numFmtId="0" fontId="2" fillId="27" borderId="0">
      <alignment/>
      <protection/>
    </xf>
    <xf numFmtId="0" fontId="43" fillId="28" borderId="4" applyNumberFormat="0" applyAlignment="0" applyProtection="0"/>
    <xf numFmtId="0" fontId="44" fillId="29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206" fontId="3" fillId="0" borderId="3">
      <alignment/>
      <protection/>
    </xf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6" fillId="30" borderId="0" applyNumberFormat="0" applyBorder="0" applyAlignment="0" applyProtection="0"/>
    <xf numFmtId="191" fontId="2" fillId="0" borderId="2">
      <alignment/>
      <protection/>
    </xf>
    <xf numFmtId="191" fontId="3" fillId="0" borderId="6">
      <alignment/>
      <protection/>
    </xf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0" fillId="31" borderId="4" applyNumberFormat="0" applyAlignment="0" applyProtection="0"/>
    <xf numFmtId="0" fontId="51" fillId="0" borderId="10" applyNumberFormat="0" applyFill="0" applyAlignment="0" applyProtection="0"/>
    <xf numFmtId="0" fontId="52" fillId="32" borderId="0" applyNumberFormat="0" applyBorder="0" applyAlignment="0" applyProtection="0"/>
    <xf numFmtId="189" fontId="2" fillId="0" borderId="2">
      <alignment horizontal="right"/>
      <protection/>
    </xf>
    <xf numFmtId="0" fontId="0" fillId="33" borderId="11" applyNumberFormat="0" applyFont="0" applyAlignment="0" applyProtection="0"/>
    <xf numFmtId="0" fontId="53" fillId="28" borderId="12" applyNumberFormat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4" fillId="0" borderId="0" applyNumberFormat="0" applyFill="0" applyBorder="0" applyAlignment="0" applyProtection="0"/>
    <xf numFmtId="207" fontId="3" fillId="0" borderId="3">
      <alignment/>
      <protection/>
    </xf>
    <xf numFmtId="0" fontId="55" fillId="0" borderId="13" applyNumberFormat="0" applyFill="0" applyAlignment="0" applyProtection="0"/>
    <xf numFmtId="0" fontId="56" fillId="0" borderId="0" applyNumberFormat="0" applyFill="0" applyBorder="0" applyAlignment="0" applyProtection="0"/>
  </cellStyleXfs>
  <cellXfs count="126">
    <xf numFmtId="0" fontId="0" fillId="0" borderId="0" xfId="0" applyAlignment="1">
      <alignment/>
    </xf>
    <xf numFmtId="38" fontId="9" fillId="34" borderId="0" xfId="0" applyNumberFormat="1" applyFont="1" applyFill="1" applyAlignment="1">
      <alignment/>
    </xf>
    <xf numFmtId="38" fontId="10" fillId="34" borderId="0" xfId="0" applyNumberFormat="1" applyFont="1" applyFill="1" applyAlignment="1">
      <alignment/>
    </xf>
    <xf numFmtId="9" fontId="10" fillId="34" borderId="0" xfId="0" applyNumberFormat="1" applyFont="1" applyFill="1" applyAlignment="1">
      <alignment/>
    </xf>
    <xf numFmtId="0" fontId="9" fillId="34" borderId="0" xfId="0" applyFont="1" applyFill="1" applyAlignment="1">
      <alignment/>
    </xf>
    <xf numFmtId="0" fontId="9" fillId="35" borderId="0" xfId="0" applyFont="1" applyFill="1" applyAlignment="1">
      <alignment/>
    </xf>
    <xf numFmtId="38" fontId="12" fillId="34" borderId="0" xfId="0" applyNumberFormat="1" applyFont="1" applyFill="1" applyAlignment="1">
      <alignment/>
    </xf>
    <xf numFmtId="0" fontId="9" fillId="36" borderId="0" xfId="0" applyFont="1" applyFill="1" applyAlignment="1" applyProtection="1">
      <alignment/>
      <protection/>
    </xf>
    <xf numFmtId="38" fontId="9" fillId="36" borderId="0" xfId="0" applyNumberFormat="1" applyFont="1" applyFill="1" applyAlignment="1" applyProtection="1">
      <alignment/>
      <protection/>
    </xf>
    <xf numFmtId="38" fontId="10" fillId="36" borderId="0" xfId="0" applyNumberFormat="1" applyFont="1" applyFill="1" applyAlignment="1" applyProtection="1">
      <alignment/>
      <protection/>
    </xf>
    <xf numFmtId="9" fontId="10" fillId="36" borderId="0" xfId="0" applyNumberFormat="1" applyFont="1" applyFill="1" applyAlignment="1" applyProtection="1">
      <alignment/>
      <protection/>
    </xf>
    <xf numFmtId="0" fontId="8" fillId="36" borderId="0" xfId="0" applyFont="1" applyFill="1" applyAlignment="1" applyProtection="1">
      <alignment/>
      <protection/>
    </xf>
    <xf numFmtId="0" fontId="13" fillId="37" borderId="0" xfId="0" applyNumberFormat="1" applyFont="1" applyFill="1" applyBorder="1" applyAlignment="1" applyProtection="1">
      <alignment horizontal="center"/>
      <protection/>
    </xf>
    <xf numFmtId="0" fontId="14" fillId="38" borderId="14" xfId="69" applyFont="1" applyFill="1" applyBorder="1" applyAlignment="1" applyProtection="1">
      <alignment horizontal="center"/>
      <protection/>
    </xf>
    <xf numFmtId="38" fontId="15" fillId="39" borderId="0" xfId="0" applyNumberFormat="1" applyFont="1" applyFill="1" applyAlignment="1" applyProtection="1">
      <alignment/>
      <protection/>
    </xf>
    <xf numFmtId="0" fontId="15" fillId="40" borderId="0" xfId="0" applyNumberFormat="1" applyFont="1" applyFill="1" applyBorder="1" applyAlignment="1" applyProtection="1">
      <alignment horizontal="center"/>
      <protection/>
    </xf>
    <xf numFmtId="38" fontId="15" fillId="39" borderId="0" xfId="0" applyNumberFormat="1" applyFont="1" applyFill="1" applyAlignment="1" applyProtection="1">
      <alignment horizontal="center"/>
      <protection/>
    </xf>
    <xf numFmtId="0" fontId="15" fillId="37" borderId="0" xfId="0" applyNumberFormat="1" applyFont="1" applyFill="1" applyBorder="1" applyAlignment="1" applyProtection="1">
      <alignment horizontal="right"/>
      <protection/>
    </xf>
    <xf numFmtId="38" fontId="15" fillId="34" borderId="0" xfId="0" applyNumberFormat="1" applyFont="1" applyFill="1" applyAlignment="1" applyProtection="1">
      <alignment/>
      <protection/>
    </xf>
    <xf numFmtId="0" fontId="15" fillId="41" borderId="0" xfId="0" applyNumberFormat="1" applyFont="1" applyFill="1" applyBorder="1" applyAlignment="1" applyProtection="1">
      <alignment horizontal="center"/>
      <protection/>
    </xf>
    <xf numFmtId="38" fontId="15" fillId="34" borderId="0" xfId="0" applyNumberFormat="1" applyFont="1" applyFill="1" applyAlignment="1" applyProtection="1">
      <alignment horizontal="right"/>
      <protection/>
    </xf>
    <xf numFmtId="0" fontId="15" fillId="40" borderId="0" xfId="0" applyNumberFormat="1" applyFont="1" applyFill="1" applyBorder="1" applyAlignment="1" applyProtection="1">
      <alignment horizontal="right"/>
      <protection/>
    </xf>
    <xf numFmtId="38" fontId="15" fillId="39" borderId="0" xfId="0" applyNumberFormat="1" applyFont="1" applyFill="1" applyAlignment="1" applyProtection="1">
      <alignment horizontal="right"/>
      <protection/>
    </xf>
    <xf numFmtId="38" fontId="9" fillId="35" borderId="0" xfId="0" applyNumberFormat="1" applyFont="1" applyFill="1" applyAlignment="1" applyProtection="1">
      <alignment/>
      <protection/>
    </xf>
    <xf numFmtId="38" fontId="11" fillId="35" borderId="14" xfId="0" applyNumberFormat="1" applyFont="1" applyFill="1" applyBorder="1" applyAlignment="1" applyProtection="1">
      <alignment/>
      <protection/>
    </xf>
    <xf numFmtId="38" fontId="10" fillId="39" borderId="0" xfId="0" applyNumberFormat="1" applyFont="1" applyFill="1" applyAlignment="1" applyProtection="1">
      <alignment/>
      <protection/>
    </xf>
    <xf numFmtId="0" fontId="15" fillId="37" borderId="0" xfId="0" applyNumberFormat="1" applyFont="1" applyFill="1" applyBorder="1" applyAlignment="1" applyProtection="1">
      <alignment horizontal="center"/>
      <protection/>
    </xf>
    <xf numFmtId="38" fontId="10" fillId="34" borderId="0" xfId="0" applyNumberFormat="1" applyFont="1" applyFill="1" applyAlignment="1" applyProtection="1">
      <alignment/>
      <protection/>
    </xf>
    <xf numFmtId="38" fontId="10" fillId="34" borderId="0" xfId="0" applyNumberFormat="1" applyFont="1" applyFill="1" applyAlignment="1" applyProtection="1">
      <alignment horizontal="center"/>
      <protection/>
    </xf>
    <xf numFmtId="38" fontId="16" fillId="35" borderId="0" xfId="0" applyNumberFormat="1" applyFont="1" applyFill="1" applyBorder="1" applyAlignment="1" applyProtection="1">
      <alignment/>
      <protection/>
    </xf>
    <xf numFmtId="38" fontId="10" fillId="35" borderId="0" xfId="0" applyNumberFormat="1" applyFont="1" applyFill="1" applyAlignment="1" applyProtection="1">
      <alignment/>
      <protection/>
    </xf>
    <xf numFmtId="38" fontId="17" fillId="37" borderId="0" xfId="0" applyNumberFormat="1" applyFont="1" applyFill="1" applyBorder="1" applyAlignment="1" applyProtection="1">
      <alignment/>
      <protection/>
    </xf>
    <xf numFmtId="38" fontId="18" fillId="37" borderId="0" xfId="0" applyNumberFormat="1" applyFont="1" applyFill="1" applyBorder="1" applyAlignment="1" applyProtection="1">
      <alignment horizontal="left"/>
      <protection/>
    </xf>
    <xf numFmtId="38" fontId="18" fillId="40" borderId="15" xfId="0" applyNumberFormat="1" applyFont="1" applyFill="1" applyBorder="1" applyAlignment="1" applyProtection="1">
      <alignment/>
      <protection/>
    </xf>
    <xf numFmtId="38" fontId="18" fillId="37" borderId="16" xfId="0" applyNumberFormat="1" applyFont="1" applyFill="1" applyBorder="1" applyAlignment="1" applyProtection="1">
      <alignment/>
      <protection/>
    </xf>
    <xf numFmtId="9" fontId="18" fillId="41" borderId="15" xfId="68" applyFont="1" applyFill="1" applyBorder="1" applyAlignment="1" applyProtection="1">
      <alignment horizontal="right"/>
      <protection/>
    </xf>
    <xf numFmtId="38" fontId="18" fillId="37" borderId="17" xfId="0" applyNumberFormat="1" applyFont="1" applyFill="1" applyBorder="1" applyAlignment="1" applyProtection="1">
      <alignment/>
      <protection/>
    </xf>
    <xf numFmtId="9" fontId="11" fillId="34" borderId="0" xfId="0" applyNumberFormat="1" applyFont="1" applyFill="1" applyAlignment="1">
      <alignment/>
    </xf>
    <xf numFmtId="9" fontId="18" fillId="41" borderId="15" xfId="0" applyNumberFormat="1" applyFont="1" applyFill="1" applyBorder="1" applyAlignment="1" applyProtection="1">
      <alignment/>
      <protection/>
    </xf>
    <xf numFmtId="0" fontId="11" fillId="36" borderId="0" xfId="0" applyFont="1" applyFill="1" applyAlignment="1" applyProtection="1">
      <alignment/>
      <protection/>
    </xf>
    <xf numFmtId="38" fontId="11" fillId="35" borderId="0" xfId="0" applyNumberFormat="1" applyFont="1" applyFill="1" applyAlignment="1" applyProtection="1">
      <alignment/>
      <protection/>
    </xf>
    <xf numFmtId="38" fontId="12" fillId="39" borderId="0" xfId="0" applyNumberFormat="1" applyFont="1" applyFill="1" applyAlignment="1" applyProtection="1">
      <alignment/>
      <protection/>
    </xf>
    <xf numFmtId="38" fontId="12" fillId="35" borderId="0" xfId="0" applyNumberFormat="1" applyFont="1" applyFill="1" applyAlignment="1" applyProtection="1">
      <alignment/>
      <protection/>
    </xf>
    <xf numFmtId="38" fontId="12" fillId="34" borderId="0" xfId="0" applyNumberFormat="1" applyFont="1" applyFill="1" applyAlignment="1" applyProtection="1">
      <alignment/>
      <protection/>
    </xf>
    <xf numFmtId="9" fontId="12" fillId="34" borderId="0" xfId="0" applyNumberFormat="1" applyFont="1" applyFill="1" applyAlignment="1" applyProtection="1">
      <alignment/>
      <protection/>
    </xf>
    <xf numFmtId="38" fontId="18" fillId="37" borderId="16" xfId="0" applyNumberFormat="1" applyFont="1" applyFill="1" applyBorder="1" applyAlignment="1" applyProtection="1">
      <alignment/>
      <protection locked="0"/>
    </xf>
    <xf numFmtId="0" fontId="11" fillId="34" borderId="0" xfId="0" applyFont="1" applyFill="1" applyAlignment="1">
      <alignment/>
    </xf>
    <xf numFmtId="0" fontId="11" fillId="35" borderId="0" xfId="0" applyFont="1" applyFill="1" applyAlignment="1">
      <alignment/>
    </xf>
    <xf numFmtId="38" fontId="10" fillId="37" borderId="16" xfId="0" applyNumberFormat="1" applyFont="1" applyFill="1" applyBorder="1" applyAlignment="1" applyProtection="1">
      <alignment/>
      <protection locked="0"/>
    </xf>
    <xf numFmtId="38" fontId="10" fillId="37" borderId="16" xfId="0" applyNumberFormat="1" applyFont="1" applyFill="1" applyBorder="1" applyAlignment="1" applyProtection="1">
      <alignment/>
      <protection/>
    </xf>
    <xf numFmtId="38" fontId="10" fillId="37" borderId="17" xfId="0" applyNumberFormat="1" applyFont="1" applyFill="1" applyBorder="1" applyAlignment="1" applyProtection="1">
      <alignment/>
      <protection/>
    </xf>
    <xf numFmtId="9" fontId="18" fillId="41" borderId="15" xfId="0" applyNumberFormat="1" applyFont="1" applyFill="1" applyBorder="1" applyAlignment="1" applyProtection="1">
      <alignment horizontal="right"/>
      <protection/>
    </xf>
    <xf numFmtId="38" fontId="19" fillId="37" borderId="0" xfId="0" applyNumberFormat="1" applyFont="1" applyFill="1" applyBorder="1" applyAlignment="1" applyProtection="1">
      <alignment horizontal="left"/>
      <protection/>
    </xf>
    <xf numFmtId="38" fontId="18" fillId="40" borderId="0" xfId="0" applyNumberFormat="1" applyFont="1" applyFill="1" applyBorder="1" applyAlignment="1" applyProtection="1">
      <alignment/>
      <protection/>
    </xf>
    <xf numFmtId="38" fontId="18" fillId="37" borderId="0" xfId="0" applyNumberFormat="1" applyFont="1" applyFill="1" applyBorder="1" applyAlignment="1" applyProtection="1">
      <alignment/>
      <protection/>
    </xf>
    <xf numFmtId="38" fontId="18" fillId="41" borderId="0" xfId="0" applyNumberFormat="1" applyFont="1" applyFill="1" applyBorder="1" applyAlignment="1" applyProtection="1">
      <alignment horizontal="right"/>
      <protection/>
    </xf>
    <xf numFmtId="9" fontId="18" fillId="41" borderId="0" xfId="0" applyNumberFormat="1" applyFont="1" applyFill="1" applyBorder="1" applyAlignment="1" applyProtection="1">
      <alignment horizontal="right"/>
      <protection/>
    </xf>
    <xf numFmtId="38" fontId="18" fillId="37" borderId="0" xfId="0" applyNumberFormat="1" applyFont="1" applyFill="1" applyBorder="1" applyAlignment="1" applyProtection="1">
      <alignment/>
      <protection locked="0"/>
    </xf>
    <xf numFmtId="38" fontId="10" fillId="35" borderId="0" xfId="0" applyNumberFormat="1" applyFont="1" applyFill="1" applyAlignment="1" applyProtection="1" quotePrefix="1">
      <alignment horizontal="left" indent="1"/>
      <protection/>
    </xf>
    <xf numFmtId="0" fontId="9" fillId="34" borderId="0" xfId="0" applyFont="1" applyFill="1" applyAlignment="1" applyProtection="1">
      <alignment/>
      <protection/>
    </xf>
    <xf numFmtId="38" fontId="9" fillId="34" borderId="0" xfId="0" applyNumberFormat="1" applyFont="1" applyFill="1" applyAlignment="1" applyProtection="1">
      <alignment/>
      <protection/>
    </xf>
    <xf numFmtId="9" fontId="10" fillId="34" borderId="0" xfId="0" applyNumberFormat="1" applyFont="1" applyFill="1" applyAlignment="1" applyProtection="1">
      <alignment/>
      <protection/>
    </xf>
    <xf numFmtId="0" fontId="14" fillId="38" borderId="14" xfId="69" applyFont="1" applyFill="1" applyBorder="1" applyAlignment="1" applyProtection="1">
      <alignment horizontal="center" wrapText="1"/>
      <protection/>
    </xf>
    <xf numFmtId="38" fontId="10" fillId="39" borderId="0" xfId="0" applyNumberFormat="1" applyFont="1" applyFill="1" applyAlignment="1" applyProtection="1">
      <alignment horizontal="center"/>
      <protection/>
    </xf>
    <xf numFmtId="38" fontId="10" fillId="35" borderId="0" xfId="0" applyNumberFormat="1" applyFont="1" applyFill="1" applyAlignment="1" applyProtection="1">
      <alignment horizontal="center"/>
      <protection locked="0"/>
    </xf>
    <xf numFmtId="38" fontId="10" fillId="35" borderId="0" xfId="0" applyNumberFormat="1" applyFont="1" applyFill="1" applyAlignment="1" applyProtection="1">
      <alignment horizontal="center"/>
      <protection/>
    </xf>
    <xf numFmtId="38" fontId="10" fillId="35" borderId="0" xfId="0" applyNumberFormat="1" applyFont="1" applyFill="1" applyAlignment="1" applyProtection="1">
      <alignment/>
      <protection locked="0"/>
    </xf>
    <xf numFmtId="38" fontId="18" fillId="41" borderId="0" xfId="0" applyNumberFormat="1" applyFont="1" applyFill="1" applyBorder="1" applyAlignment="1" applyProtection="1">
      <alignment/>
      <protection/>
    </xf>
    <xf numFmtId="38" fontId="18" fillId="35" borderId="17" xfId="0" applyNumberFormat="1" applyFont="1" applyFill="1" applyBorder="1" applyAlignment="1" applyProtection="1">
      <alignment/>
      <protection/>
    </xf>
    <xf numFmtId="9" fontId="12" fillId="34" borderId="0" xfId="0" applyNumberFormat="1" applyFont="1" applyFill="1" applyAlignment="1" applyProtection="1">
      <alignment horizontal="right"/>
      <protection/>
    </xf>
    <xf numFmtId="38" fontId="12" fillId="35" borderId="0" xfId="0" applyNumberFormat="1" applyFont="1" applyFill="1" applyAlignment="1" applyProtection="1">
      <alignment/>
      <protection locked="0"/>
    </xf>
    <xf numFmtId="38" fontId="19" fillId="40" borderId="0" xfId="0" applyNumberFormat="1" applyFont="1" applyFill="1" applyBorder="1" applyAlignment="1" applyProtection="1">
      <alignment/>
      <protection/>
    </xf>
    <xf numFmtId="9" fontId="19" fillId="41" borderId="0" xfId="0" applyNumberFormat="1" applyFont="1" applyFill="1" applyBorder="1" applyAlignment="1" applyProtection="1">
      <alignment horizontal="right"/>
      <protection/>
    </xf>
    <xf numFmtId="38" fontId="10" fillId="36" borderId="0" xfId="0" applyNumberFormat="1" applyFont="1" applyFill="1" applyAlignment="1" applyProtection="1">
      <alignment/>
      <protection locked="0"/>
    </xf>
    <xf numFmtId="9" fontId="19" fillId="41" borderId="0" xfId="0" applyNumberFormat="1" applyFont="1" applyFill="1" applyBorder="1" applyAlignment="1" applyProtection="1">
      <alignment/>
      <protection/>
    </xf>
    <xf numFmtId="38" fontId="18" fillId="37" borderId="0" xfId="0" applyNumberFormat="1" applyFont="1" applyFill="1" applyBorder="1" applyAlignment="1" applyProtection="1">
      <alignment horizontal="left" indent="1"/>
      <protection/>
    </xf>
    <xf numFmtId="38" fontId="11" fillId="35" borderId="0" xfId="0" applyNumberFormat="1" applyFont="1" applyFill="1" applyAlignment="1" applyProtection="1">
      <alignment horizontal="left" indent="1"/>
      <protection/>
    </xf>
    <xf numFmtId="38" fontId="18" fillId="37" borderId="17" xfId="0" applyNumberFormat="1" applyFont="1" applyFill="1" applyBorder="1" applyAlignment="1">
      <alignment/>
    </xf>
    <xf numFmtId="38" fontId="15" fillId="37" borderId="0" xfId="0" applyNumberFormat="1" applyFont="1" applyFill="1" applyBorder="1" applyAlignment="1" applyProtection="1">
      <alignment/>
      <protection/>
    </xf>
    <xf numFmtId="38" fontId="10" fillId="34" borderId="0" xfId="0" applyNumberFormat="1" applyFont="1" applyFill="1" applyAlignment="1" applyProtection="1">
      <alignment/>
      <protection locked="0"/>
    </xf>
    <xf numFmtId="9" fontId="10" fillId="36" borderId="0" xfId="0" applyNumberFormat="1" applyFont="1" applyFill="1" applyAlignment="1">
      <alignment/>
    </xf>
    <xf numFmtId="38" fontId="10" fillId="36" borderId="0" xfId="0" applyNumberFormat="1" applyFont="1" applyFill="1" applyAlignment="1">
      <alignment/>
    </xf>
    <xf numFmtId="38" fontId="10" fillId="39" borderId="0" xfId="0" applyNumberFormat="1" applyFont="1" applyFill="1" applyAlignment="1">
      <alignment/>
    </xf>
    <xf numFmtId="9" fontId="12" fillId="34" borderId="0" xfId="68" applyFont="1" applyFill="1" applyAlignment="1" applyProtection="1">
      <alignment horizontal="right"/>
      <protection/>
    </xf>
    <xf numFmtId="38" fontId="15" fillId="34" borderId="0" xfId="0" applyNumberFormat="1" applyFont="1" applyFill="1" applyAlignment="1" applyProtection="1">
      <alignment horizontal="center"/>
      <protection/>
    </xf>
    <xf numFmtId="38" fontId="10" fillId="35" borderId="0" xfId="0" applyNumberFormat="1" applyFont="1" applyFill="1" applyAlignment="1">
      <alignment/>
    </xf>
    <xf numFmtId="38" fontId="10" fillId="35" borderId="0" xfId="0" applyNumberFormat="1" applyFont="1" applyFill="1" applyBorder="1" applyAlignment="1" applyProtection="1">
      <alignment/>
      <protection/>
    </xf>
    <xf numFmtId="191" fontId="18" fillId="37" borderId="17" xfId="0" applyNumberFormat="1" applyFont="1" applyFill="1" applyBorder="1" applyAlignment="1" applyProtection="1">
      <alignment/>
      <protection/>
    </xf>
    <xf numFmtId="191" fontId="18" fillId="37" borderId="0" xfId="0" applyNumberFormat="1" applyFont="1" applyFill="1" applyBorder="1" applyAlignment="1" applyProtection="1">
      <alignment/>
      <protection/>
    </xf>
    <xf numFmtId="191" fontId="18" fillId="41" borderId="15" xfId="0" applyNumberFormat="1" applyFont="1" applyFill="1" applyBorder="1" applyAlignment="1" applyProtection="1">
      <alignment horizontal="right"/>
      <protection/>
    </xf>
    <xf numFmtId="191" fontId="10" fillId="34" borderId="0" xfId="0" applyNumberFormat="1" applyFont="1" applyFill="1" applyAlignment="1" applyProtection="1">
      <alignment horizontal="right"/>
      <protection/>
    </xf>
    <xf numFmtId="191" fontId="18" fillId="40" borderId="15" xfId="0" applyNumberFormat="1" applyFont="1" applyFill="1" applyBorder="1" applyAlignment="1" applyProtection="1">
      <alignment horizontal="right"/>
      <protection/>
    </xf>
    <xf numFmtId="191" fontId="10" fillId="39" borderId="0" xfId="0" applyNumberFormat="1" applyFont="1" applyFill="1" applyAlignment="1" applyProtection="1">
      <alignment horizontal="right"/>
      <protection/>
    </xf>
    <xf numFmtId="191" fontId="18" fillId="37" borderId="16" xfId="0" applyNumberFormat="1" applyFont="1" applyFill="1" applyBorder="1" applyAlignment="1" applyProtection="1">
      <alignment horizontal="right"/>
      <protection/>
    </xf>
    <xf numFmtId="191" fontId="18" fillId="37" borderId="17" xfId="0" applyNumberFormat="1" applyFont="1" applyFill="1" applyBorder="1" applyAlignment="1" applyProtection="1">
      <alignment horizontal="right"/>
      <protection/>
    </xf>
    <xf numFmtId="191" fontId="12" fillId="35" borderId="0" xfId="0" applyNumberFormat="1" applyFont="1" applyFill="1" applyAlignment="1" applyProtection="1">
      <alignment/>
      <protection/>
    </xf>
    <xf numFmtId="191" fontId="12" fillId="34" borderId="0" xfId="0" applyNumberFormat="1" applyFont="1" applyFill="1" applyAlignment="1" applyProtection="1">
      <alignment horizontal="right"/>
      <protection/>
    </xf>
    <xf numFmtId="191" fontId="12" fillId="39" borderId="0" xfId="0" applyNumberFormat="1" applyFont="1" applyFill="1" applyAlignment="1" applyProtection="1">
      <alignment horizontal="right"/>
      <protection/>
    </xf>
    <xf numFmtId="191" fontId="12" fillId="35" borderId="0" xfId="0" applyNumberFormat="1" applyFont="1" applyFill="1" applyBorder="1" applyAlignment="1" applyProtection="1">
      <alignment horizontal="right"/>
      <protection/>
    </xf>
    <xf numFmtId="191" fontId="12" fillId="35" borderId="0" xfId="0" applyNumberFormat="1" applyFont="1" applyFill="1" applyAlignment="1" applyProtection="1">
      <alignment horizontal="right"/>
      <protection/>
    </xf>
    <xf numFmtId="191" fontId="10" fillId="35" borderId="0" xfId="0" applyNumberFormat="1" applyFont="1" applyFill="1" applyAlignment="1" applyProtection="1">
      <alignment/>
      <protection/>
    </xf>
    <xf numFmtId="191" fontId="18" fillId="41" borderId="0" xfId="0" applyNumberFormat="1" applyFont="1" applyFill="1" applyBorder="1" applyAlignment="1" applyProtection="1">
      <alignment horizontal="right"/>
      <protection/>
    </xf>
    <xf numFmtId="191" fontId="18" fillId="40" borderId="0" xfId="0" applyNumberFormat="1" applyFont="1" applyFill="1" applyBorder="1" applyAlignment="1" applyProtection="1">
      <alignment horizontal="right"/>
      <protection/>
    </xf>
    <xf numFmtId="191" fontId="10" fillId="35" borderId="0" xfId="0" applyNumberFormat="1" applyFont="1" applyFill="1" applyBorder="1" applyAlignment="1" applyProtection="1">
      <alignment horizontal="right"/>
      <protection/>
    </xf>
    <xf numFmtId="191" fontId="10" fillId="35" borderId="0" xfId="0" applyNumberFormat="1" applyFont="1" applyFill="1" applyAlignment="1" applyProtection="1">
      <alignment horizontal="right"/>
      <protection/>
    </xf>
    <xf numFmtId="191" fontId="19" fillId="37" borderId="17" xfId="0" applyNumberFormat="1" applyFont="1" applyFill="1" applyBorder="1" applyAlignment="1" applyProtection="1">
      <alignment/>
      <protection/>
    </xf>
    <xf numFmtId="191" fontId="19" fillId="41" borderId="15" xfId="0" applyNumberFormat="1" applyFont="1" applyFill="1" applyBorder="1" applyAlignment="1" applyProtection="1">
      <alignment horizontal="right"/>
      <protection/>
    </xf>
    <xf numFmtId="38" fontId="12" fillId="39" borderId="0" xfId="0" applyNumberFormat="1" applyFont="1" applyFill="1" applyAlignment="1">
      <alignment/>
    </xf>
    <xf numFmtId="191" fontId="19" fillId="40" borderId="15" xfId="0" applyNumberFormat="1" applyFont="1" applyFill="1" applyBorder="1" applyAlignment="1" applyProtection="1">
      <alignment horizontal="right"/>
      <protection/>
    </xf>
    <xf numFmtId="191" fontId="19" fillId="37" borderId="16" xfId="0" applyNumberFormat="1" applyFont="1" applyFill="1" applyBorder="1" applyAlignment="1" applyProtection="1">
      <alignment horizontal="right"/>
      <protection/>
    </xf>
    <xf numFmtId="191" fontId="19" fillId="37" borderId="17" xfId="0" applyNumberFormat="1" applyFont="1" applyFill="1" applyBorder="1" applyAlignment="1" applyProtection="1">
      <alignment horizontal="right"/>
      <protection/>
    </xf>
    <xf numFmtId="38" fontId="11" fillId="35" borderId="14" xfId="0" applyNumberFormat="1" applyFont="1" applyFill="1" applyBorder="1" applyAlignment="1" applyProtection="1">
      <alignment wrapText="1"/>
      <protection/>
    </xf>
    <xf numFmtId="38" fontId="9" fillId="35" borderId="0" xfId="0" applyNumberFormat="1" applyFont="1" applyFill="1" applyAlignment="1">
      <alignment/>
    </xf>
    <xf numFmtId="9" fontId="10" fillId="35" borderId="0" xfId="0" applyNumberFormat="1" applyFont="1" applyFill="1" applyAlignment="1">
      <alignment/>
    </xf>
    <xf numFmtId="38" fontId="18" fillId="40" borderId="15" xfId="0" applyNumberFormat="1" applyFont="1" applyFill="1" applyBorder="1" applyAlignment="1" applyProtection="1">
      <alignment horizontal="right"/>
      <protection/>
    </xf>
    <xf numFmtId="232" fontId="18" fillId="40" borderId="15" xfId="0" applyNumberFormat="1" applyFont="1" applyFill="1" applyBorder="1" applyAlignment="1" applyProtection="1">
      <alignment horizontal="right"/>
      <protection/>
    </xf>
    <xf numFmtId="38" fontId="21" fillId="34" borderId="0" xfId="0" applyNumberFormat="1" applyFont="1" applyFill="1" applyAlignment="1" applyProtection="1">
      <alignment/>
      <protection/>
    </xf>
    <xf numFmtId="38" fontId="18" fillId="37" borderId="16" xfId="0" applyNumberFormat="1" applyFont="1" applyFill="1" applyBorder="1" applyAlignment="1" applyProtection="1">
      <alignment horizontal="right"/>
      <protection/>
    </xf>
    <xf numFmtId="38" fontId="18" fillId="37" borderId="16" xfId="0" applyNumberFormat="1" applyFont="1" applyFill="1" applyBorder="1" applyAlignment="1" applyProtection="1" quotePrefix="1">
      <alignment horizontal="right"/>
      <protection/>
    </xf>
    <xf numFmtId="38" fontId="18" fillId="37" borderId="16" xfId="0" applyNumberFormat="1" applyFont="1" applyFill="1" applyBorder="1" applyAlignment="1" applyProtection="1">
      <alignment horizontal="right"/>
      <protection locked="0"/>
    </xf>
    <xf numFmtId="38" fontId="18" fillId="37" borderId="17" xfId="0" applyNumberFormat="1" applyFont="1" applyFill="1" applyBorder="1" applyAlignment="1" applyProtection="1">
      <alignment horizontal="right"/>
      <protection/>
    </xf>
    <xf numFmtId="38" fontId="18" fillId="37" borderId="17" xfId="0" applyNumberFormat="1" applyFont="1" applyFill="1" applyBorder="1" applyAlignment="1" applyProtection="1" quotePrefix="1">
      <alignment horizontal="right"/>
      <protection/>
    </xf>
    <xf numFmtId="38" fontId="18" fillId="37" borderId="16" xfId="0" applyNumberFormat="1" applyFont="1" applyFill="1" applyBorder="1" applyAlignment="1" applyProtection="1" quotePrefix="1">
      <alignment horizontal="right"/>
      <protection locked="0"/>
    </xf>
    <xf numFmtId="9" fontId="18" fillId="41" borderId="15" xfId="0" applyNumberFormat="1" applyFont="1" applyFill="1" applyBorder="1" applyAlignment="1" applyProtection="1" quotePrefix="1">
      <alignment horizontal="right"/>
      <protection/>
    </xf>
    <xf numFmtId="38" fontId="18" fillId="42" borderId="16" xfId="0" applyNumberFormat="1" applyFont="1" applyFill="1" applyBorder="1" applyAlignment="1" applyProtection="1">
      <alignment/>
      <protection/>
    </xf>
    <xf numFmtId="38" fontId="18" fillId="42" borderId="17" xfId="0" applyNumberFormat="1" applyFont="1" applyFill="1" applyBorder="1" applyAlignment="1" applyProtection="1">
      <alignment/>
      <protection/>
    </xf>
  </cellXfs>
  <cellStyles count="63">
    <cellStyle name="Normal" xfId="0"/>
    <cellStyle name="RowLevel_0" xfId="1"/>
    <cellStyle name="******************************************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Balans" xfId="41"/>
    <cellStyle name="Balans Bold" xfId="42"/>
    <cellStyle name="Balans Totaal" xfId="43"/>
    <cellStyle name="Blauw" xfId="44"/>
    <cellStyle name="Calculation" xfId="45"/>
    <cellStyle name="Check Cell" xfId="46"/>
    <cellStyle name="Comma" xfId="47"/>
    <cellStyle name="Comma [0]" xfId="48"/>
    <cellStyle name="Comma Bold" xfId="49"/>
    <cellStyle name="Currency" xfId="50"/>
    <cellStyle name="Currency [0]" xfId="51"/>
    <cellStyle name="Explanatory Text" xfId="52"/>
    <cellStyle name="Followed Hyperlink" xfId="53"/>
    <cellStyle name="Good" xfId="54"/>
    <cellStyle name="Groei" xfId="55"/>
    <cellStyle name="Groei Bold" xfId="56"/>
    <cellStyle name="Heading 1" xfId="57"/>
    <cellStyle name="Heading 2" xfId="58"/>
    <cellStyle name="Heading 3" xfId="59"/>
    <cellStyle name="Heading 4" xfId="60"/>
    <cellStyle name="Hyperlink" xfId="61"/>
    <cellStyle name="Input" xfId="62"/>
    <cellStyle name="Linked Cell" xfId="63"/>
    <cellStyle name="Neutral" xfId="64"/>
    <cellStyle name="Normaal 8 0.0" xfId="65"/>
    <cellStyle name="Note" xfId="66"/>
    <cellStyle name="Output" xfId="67"/>
    <cellStyle name="Percent" xfId="68"/>
    <cellStyle name="Standaard_KPN (Qs 2000 and 2001) (2002-03-14)" xfId="69"/>
    <cellStyle name="Standard_I-mode E-PLUS 04-2002" xfId="70"/>
    <cellStyle name="Style 1" xfId="71"/>
    <cellStyle name="Title" xfId="72"/>
    <cellStyle name="Tot 8 0.0" xfId="73"/>
    <cellStyle name="Total" xfId="74"/>
    <cellStyle name="Warning Text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llem\Restatement\WIN95\TEMP\RarDir0v.hjs\DATA\DATA\PLAN2000\TSJEC_V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llem\Restatement\Control\Contolt\OP\HH\FORMSET12SATCOM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llem\Restatement\Control\Contolt\OP\HH\jp%20totaal%202001vs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lans V&amp;W SPT"/>
    </sheetNames>
    <sheetDataSet>
      <sheetData sheetId="0">
        <row r="87">
          <cell r="D87">
            <v>0.06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Winst_verliesrekening_FORM1"/>
      <sheetName val="Balans_FORM2"/>
      <sheetName val="Immateriele_vaste_activa_FORM3"/>
      <sheetName val="Materiele_vaste_activa_FORM4"/>
      <sheetName val="Deelnemingen_FORM5"/>
      <sheetName val="Financiele_vaste_activa_FORM6"/>
      <sheetName val="Vlottende_activa_FORM7"/>
      <sheetName val="Effecten_FORM8"/>
      <sheetName val="Eigen_vermogen_FORM9"/>
      <sheetName val="Voorzieningen_FORM10"/>
      <sheetName val="Langlopende_schulden_FORM11"/>
      <sheetName val="Kortlopende_schulden_FORM12"/>
      <sheetName val="Intercompany_afstemming_FORM13a"/>
      <sheetName val="Intercompany_afstemming_FORM13b"/>
      <sheetName val="Ov_bedr_kn_FORM14"/>
      <sheetName val="Personeel_FORM15"/>
      <sheetName val="VPB_FORM16"/>
      <sheetName val="Bel_latentie_binnen_FE_FORM17a"/>
      <sheetName val="Bel_latentie_buiten_ FE_FORM17b"/>
      <sheetName val="NUBB_FORM18_oud"/>
      <sheetName val="NUBB_FORM18"/>
      <sheetName val="Check_FORM19"/>
      <sheetName val="Export"/>
      <sheetName val="Exportkopie"/>
      <sheetName val="List"/>
      <sheetName val="Dialog1"/>
      <sheetName val="Dialog2"/>
      <sheetName val="Module1"/>
      <sheetName val="Module2"/>
      <sheetName val="Module3"/>
      <sheetName val="Module4"/>
      <sheetName val="Module5"/>
      <sheetName val="Module6"/>
      <sheetName val="Module7"/>
      <sheetName val="Module8"/>
      <sheetName val="Module9"/>
      <sheetName val="Module10"/>
      <sheetName val="Module11"/>
      <sheetName val="Module12"/>
      <sheetName val="Module13"/>
      <sheetName val="Module14"/>
      <sheetName val="Module15"/>
      <sheetName val="Module16"/>
      <sheetName val="Module17"/>
      <sheetName val="Module18"/>
      <sheetName val="Module19"/>
      <sheetName val="Module20"/>
      <sheetName val="Module21"/>
      <sheetName val="Module22"/>
      <sheetName val="Module23"/>
      <sheetName val="Module24"/>
    </sheetNames>
    <sheetDataSet>
      <sheetData sheetId="25">
        <row r="2">
          <cell r="B2">
            <v>36891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otaal KPN JP"/>
      <sheetName val="KPN Mobile NL (2)"/>
      <sheetName val="target"/>
      <sheetName val="hyp"/>
      <sheetName val="fee"/>
      <sheetName val="BU VT hulpblad"/>
      <sheetName val="BU VT update 16 jan"/>
      <sheetName val="BU CS"/>
      <sheetName val="BU BN"/>
      <sheetName val="BU CN"/>
      <sheetName val="Int DataIP_Qwest"/>
      <sheetName val="Pantel"/>
      <sheetName val="Totaal Telecommerce"/>
      <sheetName val="KPN Mob gecons"/>
      <sheetName val="KPN Mobile NL"/>
      <sheetName val="E-Plus"/>
      <sheetName val="Pannon GSM"/>
      <sheetName val="KPNOrange"/>
      <sheetName val="KPN België"/>
      <sheetName val="Other"/>
      <sheetName val="gecons SATCOM"/>
      <sheetName val="Station 12"/>
      <sheetName val="BU BC"/>
      <sheetName val="Blad2"/>
      <sheetName val="Blad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237"/>
  <sheetViews>
    <sheetView tabSelected="1" view="pageBreakPreview" zoomScaleSheetLayoutView="100" zoomScalePageLayoutView="0" workbookViewId="0" topLeftCell="A1">
      <pane xSplit="3" topLeftCell="D1" activePane="topRight" state="frozen"/>
      <selection pane="topLeft" activeCell="A1" sqref="A1"/>
      <selection pane="topRight" activeCell="D1" sqref="D1"/>
    </sheetView>
  </sheetViews>
  <sheetFormatPr defaultColWidth="9.00390625" defaultRowHeight="12.75"/>
  <cols>
    <col min="1" max="1" width="1.75390625" style="5" customWidth="1"/>
    <col min="2" max="2" width="0.875" style="112" customWidth="1"/>
    <col min="3" max="3" width="47.75390625" style="85" customWidth="1"/>
    <col min="4" max="4" width="9.75390625" style="113" customWidth="1"/>
    <col min="5" max="5" width="1.37890625" style="113" customWidth="1"/>
    <col min="6" max="6" width="1.75390625" style="113" customWidth="1"/>
    <col min="7" max="7" width="8.75390625" style="113" customWidth="1"/>
    <col min="8" max="8" width="1.75390625" style="113" customWidth="1"/>
    <col min="9" max="9" width="1.75390625" style="85" customWidth="1"/>
    <col min="10" max="10" width="8.25390625" style="85" customWidth="1"/>
    <col min="11" max="11" width="1.75390625" style="85" customWidth="1"/>
    <col min="12" max="13" width="9.00390625" style="85" customWidth="1"/>
    <col min="14" max="14" width="8.625" style="85" customWidth="1"/>
    <col min="15" max="15" width="8.25390625" style="85" customWidth="1"/>
    <col min="16" max="16" width="0.875" style="112" customWidth="1"/>
    <col min="17" max="17" width="1.25" style="5" customWidth="1"/>
    <col min="18" max="16384" width="9.125" style="5" customWidth="1"/>
  </cols>
  <sheetData>
    <row r="1" spans="1:91" ht="9" customHeight="1">
      <c r="A1" s="7"/>
      <c r="B1" s="8"/>
      <c r="C1" s="9"/>
      <c r="D1" s="10"/>
      <c r="E1" s="10"/>
      <c r="F1" s="10"/>
      <c r="G1" s="10"/>
      <c r="H1" s="10"/>
      <c r="I1" s="9"/>
      <c r="J1" s="9"/>
      <c r="K1" s="9"/>
      <c r="L1" s="9"/>
      <c r="M1" s="9"/>
      <c r="N1" s="9"/>
      <c r="O1" s="9"/>
      <c r="P1" s="8"/>
      <c r="Q1" s="7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</row>
    <row r="2" spans="1:91" ht="12.75" customHeight="1">
      <c r="A2" s="11"/>
      <c r="B2" s="12"/>
      <c r="C2" s="13" t="s">
        <v>0</v>
      </c>
      <c r="D2" s="17" t="s">
        <v>1</v>
      </c>
      <c r="E2" s="17"/>
      <c r="F2" s="18"/>
      <c r="G2" s="19" t="s">
        <v>2</v>
      </c>
      <c r="H2" s="20"/>
      <c r="I2" s="14"/>
      <c r="J2" s="21">
        <v>2004</v>
      </c>
      <c r="K2" s="22"/>
      <c r="L2" s="17" t="s">
        <v>3</v>
      </c>
      <c r="M2" s="17" t="s">
        <v>4</v>
      </c>
      <c r="N2" s="17" t="s">
        <v>5</v>
      </c>
      <c r="O2" s="17" t="s">
        <v>6</v>
      </c>
      <c r="P2" s="12"/>
      <c r="Q2" s="1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</row>
    <row r="3" spans="1:91" ht="12.75" customHeight="1">
      <c r="A3" s="7"/>
      <c r="B3" s="23"/>
      <c r="C3" s="24" t="s">
        <v>7</v>
      </c>
      <c r="D3" s="26"/>
      <c r="E3" s="26"/>
      <c r="F3" s="27"/>
      <c r="G3" s="28" t="s">
        <v>8</v>
      </c>
      <c r="H3" s="27"/>
      <c r="I3" s="25"/>
      <c r="J3" s="25"/>
      <c r="K3" s="25"/>
      <c r="L3" s="26"/>
      <c r="M3" s="26"/>
      <c r="N3" s="26"/>
      <c r="O3" s="26"/>
      <c r="P3" s="23"/>
      <c r="Q3" s="7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</row>
    <row r="4" spans="1:91" ht="12.75" customHeight="1">
      <c r="A4" s="7"/>
      <c r="B4" s="23"/>
      <c r="C4" s="29"/>
      <c r="D4" s="26"/>
      <c r="E4" s="26"/>
      <c r="F4" s="27"/>
      <c r="G4" s="28"/>
      <c r="H4" s="27"/>
      <c r="I4" s="25"/>
      <c r="J4" s="25"/>
      <c r="K4" s="25"/>
      <c r="L4" s="26"/>
      <c r="M4" s="26"/>
      <c r="N4" s="26"/>
      <c r="O4" s="26"/>
      <c r="P4" s="23"/>
      <c r="Q4" s="7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</row>
    <row r="5" spans="1:91" ht="12.75" customHeight="1">
      <c r="A5" s="7"/>
      <c r="B5" s="23"/>
      <c r="C5" s="30"/>
      <c r="D5" s="30"/>
      <c r="E5" s="30"/>
      <c r="F5" s="27"/>
      <c r="G5" s="27"/>
      <c r="H5" s="27"/>
      <c r="I5" s="25"/>
      <c r="J5" s="25"/>
      <c r="K5" s="25"/>
      <c r="L5" s="30"/>
      <c r="M5" s="30"/>
      <c r="N5" s="30"/>
      <c r="O5" s="30"/>
      <c r="P5" s="23"/>
      <c r="Q5" s="7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</row>
    <row r="6" spans="1:91" ht="12.75" customHeight="1">
      <c r="A6" s="7"/>
      <c r="B6" s="31"/>
      <c r="C6" s="32" t="s">
        <v>9</v>
      </c>
      <c r="D6" s="34">
        <v>1307</v>
      </c>
      <c r="E6" s="34"/>
      <c r="F6" s="27"/>
      <c r="G6" s="35">
        <f>(D6-O6)/O6</f>
        <v>0.05744336569579288</v>
      </c>
      <c r="H6" s="27"/>
      <c r="I6" s="25"/>
      <c r="J6" s="33">
        <f>SUM(L6:O6)</f>
        <v>5264</v>
      </c>
      <c r="K6" s="25"/>
      <c r="L6" s="34">
        <v>1374</v>
      </c>
      <c r="M6" s="34">
        <v>1358</v>
      </c>
      <c r="N6" s="34">
        <v>1296</v>
      </c>
      <c r="O6" s="36">
        <v>1236</v>
      </c>
      <c r="P6" s="31"/>
      <c r="Q6" s="7"/>
      <c r="R6" s="37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</row>
    <row r="7" spans="1:91" ht="12.75" customHeight="1">
      <c r="A7" s="7"/>
      <c r="B7" s="31"/>
      <c r="C7" s="32" t="s">
        <v>10</v>
      </c>
      <c r="D7" s="34">
        <v>1723</v>
      </c>
      <c r="E7" s="34"/>
      <c r="F7" s="27"/>
      <c r="G7" s="38">
        <f>(D7-O7)/O7</f>
        <v>-0.07015650296815974</v>
      </c>
      <c r="H7" s="27"/>
      <c r="I7" s="25"/>
      <c r="J7" s="33">
        <f>SUM(L7:O7)</f>
        <v>7249</v>
      </c>
      <c r="K7" s="25"/>
      <c r="L7" s="34">
        <v>1814</v>
      </c>
      <c r="M7" s="34">
        <v>1788</v>
      </c>
      <c r="N7" s="34">
        <v>1794</v>
      </c>
      <c r="O7" s="36">
        <v>1853</v>
      </c>
      <c r="P7" s="31"/>
      <c r="Q7" s="7"/>
      <c r="R7" s="37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</row>
    <row r="8" spans="1:91" ht="12.75" customHeight="1">
      <c r="A8" s="7"/>
      <c r="B8" s="31"/>
      <c r="C8" s="32" t="s">
        <v>11</v>
      </c>
      <c r="D8" s="34">
        <v>95</v>
      </c>
      <c r="E8" s="34"/>
      <c r="F8" s="27"/>
      <c r="G8" s="38">
        <f>(D8-O8)/O8</f>
        <v>-0.18803418803418803</v>
      </c>
      <c r="H8" s="27"/>
      <c r="I8" s="25"/>
      <c r="J8" s="33">
        <f>SUM(L8:O8)</f>
        <v>389</v>
      </c>
      <c r="K8" s="25"/>
      <c r="L8" s="34">
        <v>94</v>
      </c>
      <c r="M8" s="34">
        <v>85</v>
      </c>
      <c r="N8" s="34">
        <v>93</v>
      </c>
      <c r="O8" s="36">
        <v>117</v>
      </c>
      <c r="P8" s="31"/>
      <c r="Q8" s="7"/>
      <c r="R8" s="37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</row>
    <row r="9" spans="1:91" ht="12.75" customHeight="1">
      <c r="A9" s="7"/>
      <c r="B9" s="31"/>
      <c r="C9" s="32" t="s">
        <v>12</v>
      </c>
      <c r="D9" s="34">
        <v>-235</v>
      </c>
      <c r="E9" s="34"/>
      <c r="F9" s="27"/>
      <c r="G9" s="38">
        <f>(D9-O9)/O9</f>
        <v>-0.10305343511450382</v>
      </c>
      <c r="H9" s="27"/>
      <c r="I9" s="25"/>
      <c r="J9" s="33">
        <f>SUM(L9:O9)</f>
        <v>-1083</v>
      </c>
      <c r="K9" s="25"/>
      <c r="L9" s="34">
        <v>-274</v>
      </c>
      <c r="M9" s="34">
        <v>-274</v>
      </c>
      <c r="N9" s="34">
        <v>-273</v>
      </c>
      <c r="O9" s="36">
        <v>-262</v>
      </c>
      <c r="P9" s="31"/>
      <c r="Q9" s="7"/>
      <c r="R9" s="37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</row>
    <row r="10" spans="1:91" ht="12.75" customHeight="1">
      <c r="A10" s="39"/>
      <c r="B10" s="40"/>
      <c r="C10" s="40" t="s">
        <v>13</v>
      </c>
      <c r="D10" s="42">
        <v>2890</v>
      </c>
      <c r="E10" s="42"/>
      <c r="F10" s="43"/>
      <c r="G10" s="44">
        <f>(D10-O10)/O10</f>
        <v>-0.018342391304347828</v>
      </c>
      <c r="H10" s="43"/>
      <c r="I10" s="41"/>
      <c r="J10" s="41">
        <f>SUM(L10:O10)</f>
        <v>11819</v>
      </c>
      <c r="K10" s="41"/>
      <c r="L10" s="42">
        <v>3008</v>
      </c>
      <c r="M10" s="42">
        <v>2957</v>
      </c>
      <c r="N10" s="42">
        <v>2910</v>
      </c>
      <c r="O10" s="42">
        <v>2944</v>
      </c>
      <c r="P10" s="40"/>
      <c r="Q10" s="39"/>
      <c r="R10" s="37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</row>
    <row r="11" spans="1:91" ht="12.75" customHeight="1">
      <c r="A11" s="7"/>
      <c r="B11" s="23"/>
      <c r="C11" s="30"/>
      <c r="D11" s="30"/>
      <c r="E11" s="30"/>
      <c r="F11" s="27"/>
      <c r="G11" s="27"/>
      <c r="H11" s="27"/>
      <c r="I11" s="25"/>
      <c r="J11" s="25"/>
      <c r="K11" s="25"/>
      <c r="L11" s="30"/>
      <c r="M11" s="30"/>
      <c r="N11" s="30"/>
      <c r="O11" s="30"/>
      <c r="P11" s="23"/>
      <c r="Q11" s="7"/>
      <c r="R11" s="37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</row>
    <row r="12" spans="1:91" ht="12.75" customHeight="1">
      <c r="A12" s="7"/>
      <c r="B12" s="31"/>
      <c r="C12" s="32" t="s">
        <v>14</v>
      </c>
      <c r="D12" s="34">
        <v>403</v>
      </c>
      <c r="E12" s="34"/>
      <c r="F12" s="27"/>
      <c r="G12" s="38">
        <f aca="true" t="shared" si="0" ref="G12:G19">(D12-O12)/O12</f>
        <v>-0.049528301886792456</v>
      </c>
      <c r="H12" s="27"/>
      <c r="I12" s="25"/>
      <c r="J12" s="33">
        <f aca="true" t="shared" si="1" ref="J12:J19">SUM(L12:O12)</f>
        <v>1706</v>
      </c>
      <c r="K12" s="25"/>
      <c r="L12" s="45">
        <v>423</v>
      </c>
      <c r="M12" s="34">
        <v>415</v>
      </c>
      <c r="N12" s="34">
        <v>444</v>
      </c>
      <c r="O12" s="36">
        <v>424</v>
      </c>
      <c r="P12" s="31"/>
      <c r="Q12" s="7"/>
      <c r="R12" s="37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</row>
    <row r="13" spans="1:91" ht="12.75" customHeight="1">
      <c r="A13" s="7"/>
      <c r="B13" s="31"/>
      <c r="C13" s="32" t="s">
        <v>15</v>
      </c>
      <c r="D13" s="34">
        <v>263</v>
      </c>
      <c r="E13" s="34"/>
      <c r="F13" s="27"/>
      <c r="G13" s="38">
        <f t="shared" si="0"/>
        <v>0.2523809523809524</v>
      </c>
      <c r="H13" s="27"/>
      <c r="I13" s="25"/>
      <c r="J13" s="33">
        <f t="shared" si="1"/>
        <v>984</v>
      </c>
      <c r="K13" s="25"/>
      <c r="L13" s="45">
        <v>252</v>
      </c>
      <c r="M13" s="34">
        <v>273</v>
      </c>
      <c r="N13" s="34">
        <v>249</v>
      </c>
      <c r="O13" s="36">
        <v>210</v>
      </c>
      <c r="P13" s="31"/>
      <c r="Q13" s="7"/>
      <c r="R13" s="37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</row>
    <row r="14" spans="1:91" ht="12.75" customHeight="1">
      <c r="A14" s="7"/>
      <c r="B14" s="31"/>
      <c r="C14" s="32" t="s">
        <v>16</v>
      </c>
      <c r="D14" s="34">
        <v>996</v>
      </c>
      <c r="E14" s="34"/>
      <c r="F14" s="27"/>
      <c r="G14" s="38">
        <f t="shared" si="0"/>
        <v>0.026804123711340205</v>
      </c>
      <c r="H14" s="27"/>
      <c r="I14" s="25"/>
      <c r="J14" s="33">
        <f t="shared" si="1"/>
        <v>3911</v>
      </c>
      <c r="K14" s="25"/>
      <c r="L14" s="45">
        <v>999</v>
      </c>
      <c r="M14" s="34">
        <v>995</v>
      </c>
      <c r="N14" s="34">
        <v>947</v>
      </c>
      <c r="O14" s="36">
        <v>970</v>
      </c>
      <c r="P14" s="31"/>
      <c r="Q14" s="7"/>
      <c r="R14" s="37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</row>
    <row r="15" spans="1:91" ht="12.75" customHeight="1">
      <c r="A15" s="7"/>
      <c r="B15" s="31"/>
      <c r="C15" s="32" t="s">
        <v>17</v>
      </c>
      <c r="D15" s="34">
        <v>-28</v>
      </c>
      <c r="E15" s="34"/>
      <c r="F15" s="27"/>
      <c r="G15" s="38">
        <f t="shared" si="0"/>
        <v>-0.15151515151515152</v>
      </c>
      <c r="H15" s="27"/>
      <c r="I15" s="25"/>
      <c r="J15" s="33">
        <f t="shared" si="1"/>
        <v>-147</v>
      </c>
      <c r="K15" s="25"/>
      <c r="L15" s="45">
        <v>-39</v>
      </c>
      <c r="M15" s="34">
        <v>-37</v>
      </c>
      <c r="N15" s="34">
        <v>-38</v>
      </c>
      <c r="O15" s="36">
        <v>-33</v>
      </c>
      <c r="P15" s="31"/>
      <c r="Q15" s="7"/>
      <c r="R15" s="37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</row>
    <row r="16" spans="1:91" ht="12.75" customHeight="1">
      <c r="A16" s="7"/>
      <c r="B16" s="31"/>
      <c r="C16" s="32" t="s">
        <v>18</v>
      </c>
      <c r="D16" s="34">
        <v>162</v>
      </c>
      <c r="E16" s="34"/>
      <c r="F16" s="27"/>
      <c r="G16" s="38">
        <f t="shared" si="0"/>
        <v>0.125</v>
      </c>
      <c r="H16" s="27"/>
      <c r="I16" s="25"/>
      <c r="J16" s="33">
        <f t="shared" si="1"/>
        <v>530</v>
      </c>
      <c r="K16" s="25"/>
      <c r="L16" s="45">
        <v>181</v>
      </c>
      <c r="M16" s="34">
        <v>105</v>
      </c>
      <c r="N16" s="34">
        <v>100</v>
      </c>
      <c r="O16" s="36">
        <v>144</v>
      </c>
      <c r="P16" s="31"/>
      <c r="Q16" s="7"/>
      <c r="R16" s="37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</row>
    <row r="17" spans="1:91" ht="12.75" customHeight="1">
      <c r="A17" s="7"/>
      <c r="B17" s="31"/>
      <c r="C17" s="32" t="s">
        <v>19</v>
      </c>
      <c r="D17" s="34">
        <v>470</v>
      </c>
      <c r="E17" s="34"/>
      <c r="F17" s="27"/>
      <c r="G17" s="38">
        <f t="shared" si="0"/>
        <v>-0.07297830374753451</v>
      </c>
      <c r="H17" s="27"/>
      <c r="I17" s="25"/>
      <c r="J17" s="33">
        <f t="shared" si="1"/>
        <v>1933</v>
      </c>
      <c r="K17" s="25"/>
      <c r="L17" s="45">
        <v>466</v>
      </c>
      <c r="M17" s="34">
        <v>478</v>
      </c>
      <c r="N17" s="34">
        <v>482</v>
      </c>
      <c r="O17" s="36">
        <v>507</v>
      </c>
      <c r="P17" s="31"/>
      <c r="Q17" s="7"/>
      <c r="R17" s="37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</row>
    <row r="18" spans="1:91" ht="12.75" customHeight="1">
      <c r="A18" s="7"/>
      <c r="B18" s="31"/>
      <c r="C18" s="32" t="s">
        <v>20</v>
      </c>
      <c r="D18" s="34">
        <v>108</v>
      </c>
      <c r="E18" s="34"/>
      <c r="F18" s="27"/>
      <c r="G18" s="38">
        <f t="shared" si="0"/>
        <v>1.297872340425532</v>
      </c>
      <c r="H18" s="27"/>
      <c r="I18" s="25"/>
      <c r="J18" s="33">
        <f t="shared" si="1"/>
        <v>257</v>
      </c>
      <c r="K18" s="25"/>
      <c r="L18" s="45">
        <v>97</v>
      </c>
      <c r="M18" s="34">
        <v>67</v>
      </c>
      <c r="N18" s="34">
        <v>46</v>
      </c>
      <c r="O18" s="36">
        <v>47</v>
      </c>
      <c r="P18" s="31"/>
      <c r="Q18" s="7"/>
      <c r="R18" s="37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</row>
    <row r="19" spans="1:91" s="47" customFormat="1" ht="12.75" customHeight="1">
      <c r="A19" s="39"/>
      <c r="B19" s="40"/>
      <c r="C19" s="40" t="s">
        <v>21</v>
      </c>
      <c r="D19" s="42">
        <f>SUM(D12:D18)</f>
        <v>2374</v>
      </c>
      <c r="E19" s="42"/>
      <c r="F19" s="43"/>
      <c r="G19" s="44">
        <f t="shared" si="0"/>
        <v>0.04627589246364037</v>
      </c>
      <c r="H19" s="43"/>
      <c r="I19" s="41"/>
      <c r="J19" s="41">
        <f t="shared" si="1"/>
        <v>9174</v>
      </c>
      <c r="K19" s="41"/>
      <c r="L19" s="42">
        <v>2379</v>
      </c>
      <c r="M19" s="42">
        <v>2296</v>
      </c>
      <c r="N19" s="42">
        <v>2230</v>
      </c>
      <c r="O19" s="42">
        <v>2269</v>
      </c>
      <c r="P19" s="40"/>
      <c r="Q19" s="39"/>
      <c r="R19" s="37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46"/>
      <c r="BI19" s="46"/>
      <c r="BJ19" s="46"/>
      <c r="BK19" s="46"/>
      <c r="BL19" s="46"/>
      <c r="BM19" s="46"/>
      <c r="BN19" s="46"/>
      <c r="BO19" s="46"/>
      <c r="BP19" s="46"/>
      <c r="BQ19" s="46"/>
      <c r="BR19" s="46"/>
      <c r="BS19" s="46"/>
      <c r="BT19" s="46"/>
      <c r="BU19" s="46"/>
      <c r="BV19" s="46"/>
      <c r="BW19" s="46"/>
      <c r="BX19" s="46"/>
      <c r="BY19" s="46"/>
      <c r="BZ19" s="46"/>
      <c r="CA19" s="46"/>
      <c r="CB19" s="46"/>
      <c r="CC19" s="46"/>
      <c r="CD19" s="46"/>
      <c r="CE19" s="46"/>
      <c r="CF19" s="46"/>
      <c r="CG19" s="46"/>
      <c r="CH19" s="46"/>
      <c r="CI19" s="46"/>
      <c r="CJ19" s="46"/>
      <c r="CK19" s="46"/>
      <c r="CL19" s="46"/>
      <c r="CM19" s="46"/>
    </row>
    <row r="20" spans="1:91" ht="12.75" customHeight="1">
      <c r="A20" s="7"/>
      <c r="B20" s="23"/>
      <c r="C20" s="30"/>
      <c r="D20" s="30"/>
      <c r="E20" s="30"/>
      <c r="F20" s="27"/>
      <c r="G20" s="27"/>
      <c r="H20" s="27"/>
      <c r="I20" s="25"/>
      <c r="J20" s="25"/>
      <c r="K20" s="25"/>
      <c r="L20" s="30"/>
      <c r="M20" s="30"/>
      <c r="N20" s="30"/>
      <c r="O20" s="30"/>
      <c r="P20" s="23"/>
      <c r="Q20" s="7"/>
      <c r="R20" s="37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</row>
    <row r="21" spans="1:91" s="47" customFormat="1" ht="12.75" customHeight="1">
      <c r="A21" s="39"/>
      <c r="B21" s="40"/>
      <c r="C21" s="40" t="s">
        <v>22</v>
      </c>
      <c r="D21" s="42">
        <f>D10-D19</f>
        <v>516</v>
      </c>
      <c r="E21" s="42"/>
      <c r="F21" s="43"/>
      <c r="G21" s="44">
        <f>(D21-O21)/O21</f>
        <v>-0.23555555555555555</v>
      </c>
      <c r="H21" s="43"/>
      <c r="I21" s="41"/>
      <c r="J21" s="41">
        <f>SUM(L21:O21)</f>
        <v>2645</v>
      </c>
      <c r="K21" s="41"/>
      <c r="L21" s="42">
        <f>L10-L19</f>
        <v>629</v>
      </c>
      <c r="M21" s="42">
        <f>M10-M19</f>
        <v>661</v>
      </c>
      <c r="N21" s="42">
        <f>N10-N19</f>
        <v>680</v>
      </c>
      <c r="O21" s="42">
        <f>O10-O19</f>
        <v>675</v>
      </c>
      <c r="P21" s="40"/>
      <c r="Q21" s="39"/>
      <c r="R21" s="37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46"/>
      <c r="BI21" s="46"/>
      <c r="BJ21" s="46"/>
      <c r="BK21" s="46"/>
      <c r="BL21" s="46"/>
      <c r="BM21" s="46"/>
      <c r="BN21" s="46"/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BY21" s="46"/>
      <c r="BZ21" s="46"/>
      <c r="CA21" s="46"/>
      <c r="CB21" s="46"/>
      <c r="CC21" s="46"/>
      <c r="CD21" s="46"/>
      <c r="CE21" s="46"/>
      <c r="CF21" s="46"/>
      <c r="CG21" s="46"/>
      <c r="CH21" s="46"/>
      <c r="CI21" s="46"/>
      <c r="CJ21" s="46"/>
      <c r="CK21" s="46"/>
      <c r="CL21" s="46"/>
      <c r="CM21" s="46"/>
    </row>
    <row r="22" spans="1:91" ht="12.75" customHeight="1">
      <c r="A22" s="39"/>
      <c r="B22" s="40"/>
      <c r="C22" s="40"/>
      <c r="D22" s="42"/>
      <c r="E22" s="42"/>
      <c r="F22" s="43"/>
      <c r="G22" s="43"/>
      <c r="H22" s="43"/>
      <c r="I22" s="41"/>
      <c r="J22" s="41"/>
      <c r="K22" s="41"/>
      <c r="L22" s="42"/>
      <c r="M22" s="42"/>
      <c r="N22" s="42"/>
      <c r="O22" s="42"/>
      <c r="P22" s="40"/>
      <c r="Q22" s="39"/>
      <c r="R22" s="37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</row>
    <row r="23" spans="1:91" ht="12.75" customHeight="1">
      <c r="A23" s="7"/>
      <c r="B23" s="31"/>
      <c r="C23" s="32" t="s">
        <v>23</v>
      </c>
      <c r="D23" s="34">
        <v>-145</v>
      </c>
      <c r="E23" s="34"/>
      <c r="F23" s="27"/>
      <c r="G23" s="38">
        <f>(D23-O23)/O23</f>
        <v>0.12403100775193798</v>
      </c>
      <c r="H23" s="27"/>
      <c r="I23" s="25"/>
      <c r="J23" s="33">
        <f>SUM(L23:O23)</f>
        <v>-589</v>
      </c>
      <c r="K23" s="25"/>
      <c r="L23" s="48">
        <v>-135</v>
      </c>
      <c r="M23" s="49">
        <v>-186</v>
      </c>
      <c r="N23" s="49">
        <v>-139</v>
      </c>
      <c r="O23" s="50">
        <v>-129</v>
      </c>
      <c r="P23" s="31"/>
      <c r="Q23" s="7"/>
      <c r="R23" s="37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</row>
    <row r="24" spans="1:91" ht="12.75" customHeight="1">
      <c r="A24" s="7"/>
      <c r="B24" s="31"/>
      <c r="C24" s="32" t="s">
        <v>24</v>
      </c>
      <c r="D24" s="34">
        <v>3</v>
      </c>
      <c r="E24" s="34"/>
      <c r="F24" s="27"/>
      <c r="G24" s="38">
        <f>(D24-O24)/O24</f>
        <v>0</v>
      </c>
      <c r="H24" s="27"/>
      <c r="I24" s="25"/>
      <c r="J24" s="33">
        <f>L24+M24+N24+O24</f>
        <v>1</v>
      </c>
      <c r="K24" s="25"/>
      <c r="L24" s="48">
        <v>4</v>
      </c>
      <c r="M24" s="49">
        <v>-12</v>
      </c>
      <c r="N24" s="49">
        <v>6</v>
      </c>
      <c r="O24" s="50">
        <v>3</v>
      </c>
      <c r="P24" s="31"/>
      <c r="Q24" s="7"/>
      <c r="R24" s="37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</row>
    <row r="25" spans="1:91" ht="12.75" customHeight="1">
      <c r="A25" s="7"/>
      <c r="B25" s="31"/>
      <c r="C25" s="40"/>
      <c r="D25" s="42"/>
      <c r="E25" s="42"/>
      <c r="F25" s="43"/>
      <c r="G25" s="43"/>
      <c r="H25" s="43"/>
      <c r="I25" s="41"/>
      <c r="J25" s="41"/>
      <c r="K25" s="41"/>
      <c r="L25" s="42"/>
      <c r="M25" s="42"/>
      <c r="N25" s="42"/>
      <c r="O25" s="42"/>
      <c r="P25" s="31"/>
      <c r="Q25" s="7"/>
      <c r="R25" s="37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</row>
    <row r="26" spans="1:91" ht="12.75" customHeight="1">
      <c r="A26" s="7"/>
      <c r="B26" s="31"/>
      <c r="C26" s="40" t="s">
        <v>25</v>
      </c>
      <c r="D26" s="42">
        <f>D21+D23+D24</f>
        <v>374</v>
      </c>
      <c r="E26" s="42"/>
      <c r="F26" s="43"/>
      <c r="G26" s="44">
        <f>(D26-O26)/O26</f>
        <v>-0.31876138433515483</v>
      </c>
      <c r="H26" s="43"/>
      <c r="I26" s="41"/>
      <c r="J26" s="41">
        <f>J21+J23+J24</f>
        <v>2057</v>
      </c>
      <c r="K26" s="41"/>
      <c r="L26" s="42">
        <f>L21+L23+L24</f>
        <v>498</v>
      </c>
      <c r="M26" s="42">
        <f>M21+M23+M24</f>
        <v>463</v>
      </c>
      <c r="N26" s="42">
        <f>N21+N23+N24</f>
        <v>547</v>
      </c>
      <c r="O26" s="42">
        <f>O21+O23+O24</f>
        <v>549</v>
      </c>
      <c r="P26" s="31"/>
      <c r="Q26" s="7"/>
      <c r="R26" s="37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</row>
    <row r="27" spans="1:91" ht="12.75" customHeight="1">
      <c r="A27" s="7"/>
      <c r="B27" s="31"/>
      <c r="C27" s="40"/>
      <c r="D27" s="42"/>
      <c r="E27" s="42"/>
      <c r="F27" s="43"/>
      <c r="G27" s="43"/>
      <c r="H27" s="43"/>
      <c r="I27" s="41"/>
      <c r="J27" s="41"/>
      <c r="K27" s="41"/>
      <c r="L27" s="42"/>
      <c r="M27" s="42"/>
      <c r="N27" s="42"/>
      <c r="O27" s="42"/>
      <c r="P27" s="31"/>
      <c r="Q27" s="7"/>
      <c r="R27" s="37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</row>
    <row r="28" spans="1:91" ht="12.75" customHeight="1">
      <c r="A28" s="7"/>
      <c r="B28" s="31"/>
      <c r="C28" s="32" t="s">
        <v>26</v>
      </c>
      <c r="D28" s="34">
        <v>-101</v>
      </c>
      <c r="E28" s="34"/>
      <c r="F28" s="27"/>
      <c r="G28" s="51">
        <f>(D28-O28)/O28</f>
        <v>-0.2518518518518518</v>
      </c>
      <c r="H28" s="27"/>
      <c r="I28" s="25"/>
      <c r="J28" s="33">
        <f>SUM(L28:O28)</f>
        <v>-300</v>
      </c>
      <c r="K28" s="25"/>
      <c r="L28" s="48">
        <v>80</v>
      </c>
      <c r="M28" s="34">
        <v>-96</v>
      </c>
      <c r="N28" s="34">
        <v>-149</v>
      </c>
      <c r="O28" s="36">
        <v>-135</v>
      </c>
      <c r="P28" s="31"/>
      <c r="Q28" s="7"/>
      <c r="R28" s="37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</row>
    <row r="29" spans="1:91" ht="12.75" customHeight="1">
      <c r="A29" s="7"/>
      <c r="B29" s="23"/>
      <c r="C29" s="52"/>
      <c r="D29" s="54"/>
      <c r="E29" s="54"/>
      <c r="F29" s="27"/>
      <c r="G29" s="55"/>
      <c r="H29" s="27"/>
      <c r="I29" s="25"/>
      <c r="J29" s="53"/>
      <c r="K29" s="25"/>
      <c r="L29" s="54"/>
      <c r="M29" s="54"/>
      <c r="N29" s="54"/>
      <c r="O29" s="54"/>
      <c r="P29" s="23"/>
      <c r="Q29" s="7"/>
      <c r="R29" s="37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</row>
    <row r="30" spans="1:91" s="47" customFormat="1" ht="12.75" customHeight="1">
      <c r="A30" s="39"/>
      <c r="B30" s="40"/>
      <c r="C30" s="40" t="s">
        <v>27</v>
      </c>
      <c r="D30" s="42">
        <f>SUM(D26:D28)</f>
        <v>273</v>
      </c>
      <c r="E30" s="42"/>
      <c r="F30" s="43"/>
      <c r="G30" s="44">
        <f>(D30-O30)/O30</f>
        <v>-0.34057971014492755</v>
      </c>
      <c r="H30" s="43"/>
      <c r="I30" s="41"/>
      <c r="J30" s="41">
        <f>SUM(J26:J28)</f>
        <v>1757</v>
      </c>
      <c r="K30" s="41"/>
      <c r="L30" s="42">
        <f>SUM(L26:L28)</f>
        <v>578</v>
      </c>
      <c r="M30" s="42">
        <f>SUM(M26:M28)</f>
        <v>367</v>
      </c>
      <c r="N30" s="42">
        <f>SUM(N26:N28)</f>
        <v>398</v>
      </c>
      <c r="O30" s="42">
        <f>SUM(O26:O28)</f>
        <v>414</v>
      </c>
      <c r="P30" s="40"/>
      <c r="Q30" s="39"/>
      <c r="R30" s="37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46"/>
      <c r="BC30" s="46"/>
      <c r="BD30" s="46"/>
      <c r="BE30" s="46"/>
      <c r="BF30" s="46"/>
      <c r="BG30" s="46"/>
      <c r="BH30" s="46"/>
      <c r="BI30" s="46"/>
      <c r="BJ30" s="46"/>
      <c r="BK30" s="46"/>
      <c r="BL30" s="46"/>
      <c r="BM30" s="46"/>
      <c r="BN30" s="46"/>
      <c r="BO30" s="46"/>
      <c r="BP30" s="46"/>
      <c r="BQ30" s="46"/>
      <c r="BR30" s="46"/>
      <c r="BS30" s="46"/>
      <c r="BT30" s="46"/>
      <c r="BU30" s="46"/>
      <c r="BV30" s="46"/>
      <c r="BW30" s="46"/>
      <c r="BX30" s="46"/>
      <c r="BY30" s="46"/>
      <c r="BZ30" s="46"/>
      <c r="CA30" s="46"/>
      <c r="CB30" s="46"/>
      <c r="CC30" s="46"/>
      <c r="CD30" s="46"/>
      <c r="CE30" s="46"/>
      <c r="CF30" s="46"/>
      <c r="CG30" s="46"/>
      <c r="CH30" s="46"/>
      <c r="CI30" s="46"/>
      <c r="CJ30" s="46"/>
      <c r="CK30" s="46"/>
      <c r="CL30" s="46"/>
      <c r="CM30" s="46"/>
    </row>
    <row r="31" spans="1:91" s="47" customFormat="1" ht="12.75" customHeight="1">
      <c r="A31" s="39"/>
      <c r="B31" s="40"/>
      <c r="C31" s="40"/>
      <c r="D31" s="42"/>
      <c r="E31" s="42"/>
      <c r="F31" s="43"/>
      <c r="G31" s="44"/>
      <c r="H31" s="43"/>
      <c r="I31" s="41"/>
      <c r="J31" s="41"/>
      <c r="K31" s="41"/>
      <c r="L31" s="42"/>
      <c r="M31" s="42"/>
      <c r="N31" s="42"/>
      <c r="O31" s="42"/>
      <c r="P31" s="40"/>
      <c r="Q31" s="39"/>
      <c r="R31" s="37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6"/>
      <c r="BR31" s="46"/>
      <c r="BS31" s="46"/>
      <c r="BT31" s="46"/>
      <c r="BU31" s="46"/>
      <c r="BV31" s="46"/>
      <c r="BW31" s="46"/>
      <c r="BX31" s="46"/>
      <c r="BY31" s="46"/>
      <c r="BZ31" s="46"/>
      <c r="CA31" s="46"/>
      <c r="CB31" s="46"/>
      <c r="CC31" s="46"/>
      <c r="CD31" s="46"/>
      <c r="CE31" s="46"/>
      <c r="CF31" s="46"/>
      <c r="CG31" s="46"/>
      <c r="CH31" s="46"/>
      <c r="CI31" s="46"/>
      <c r="CJ31" s="46"/>
      <c r="CK31" s="46"/>
      <c r="CL31" s="46"/>
      <c r="CM31" s="46"/>
    </row>
    <row r="32" spans="1:91" s="47" customFormat="1" ht="12.75" customHeight="1">
      <c r="A32" s="39"/>
      <c r="B32" s="40"/>
      <c r="C32" s="30" t="s">
        <v>28</v>
      </c>
      <c r="D32" s="34">
        <v>-1</v>
      </c>
      <c r="E32" s="34"/>
      <c r="F32" s="27"/>
      <c r="G32" s="51">
        <f>(D32-O32)/O32</f>
        <v>-1.25</v>
      </c>
      <c r="H32" s="27"/>
      <c r="I32" s="25"/>
      <c r="J32" s="33">
        <f>SUM(L32:O32)</f>
        <v>50</v>
      </c>
      <c r="K32" s="25"/>
      <c r="L32" s="45">
        <v>39</v>
      </c>
      <c r="M32" s="34">
        <v>3</v>
      </c>
      <c r="N32" s="34">
        <v>4</v>
      </c>
      <c r="O32" s="36">
        <v>4</v>
      </c>
      <c r="P32" s="40"/>
      <c r="Q32" s="39"/>
      <c r="R32" s="37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BG32" s="46"/>
      <c r="BH32" s="46"/>
      <c r="BI32" s="46"/>
      <c r="BJ32" s="46"/>
      <c r="BK32" s="46"/>
      <c r="BL32" s="46"/>
      <c r="BM32" s="46"/>
      <c r="BN32" s="46"/>
      <c r="BO32" s="46"/>
      <c r="BP32" s="46"/>
      <c r="BQ32" s="46"/>
      <c r="BR32" s="46"/>
      <c r="BS32" s="46"/>
      <c r="BT32" s="46"/>
      <c r="BU32" s="46"/>
      <c r="BV32" s="46"/>
      <c r="BW32" s="46"/>
      <c r="BX32" s="46"/>
      <c r="BY32" s="46"/>
      <c r="BZ32" s="46"/>
      <c r="CA32" s="46"/>
      <c r="CB32" s="46"/>
      <c r="CC32" s="46"/>
      <c r="CD32" s="46"/>
      <c r="CE32" s="46"/>
      <c r="CF32" s="46"/>
      <c r="CG32" s="46"/>
      <c r="CH32" s="46"/>
      <c r="CI32" s="46"/>
      <c r="CJ32" s="46"/>
      <c r="CK32" s="46"/>
      <c r="CL32" s="46"/>
      <c r="CM32" s="46"/>
    </row>
    <row r="33" spans="1:91" s="47" customFormat="1" ht="12.75" customHeight="1">
      <c r="A33" s="39"/>
      <c r="B33" s="40"/>
      <c r="C33" s="30" t="s">
        <v>29</v>
      </c>
      <c r="D33" s="34">
        <v>274</v>
      </c>
      <c r="E33" s="34"/>
      <c r="F33" s="27"/>
      <c r="G33" s="51">
        <f>(D33-O33)/O33</f>
        <v>-0.33170731707317075</v>
      </c>
      <c r="H33" s="27"/>
      <c r="I33" s="25"/>
      <c r="J33" s="33">
        <f>SUM(L33:O33)</f>
        <v>1707</v>
      </c>
      <c r="K33" s="25"/>
      <c r="L33" s="45">
        <v>539</v>
      </c>
      <c r="M33" s="34">
        <v>364</v>
      </c>
      <c r="N33" s="34">
        <v>394</v>
      </c>
      <c r="O33" s="36">
        <v>410</v>
      </c>
      <c r="P33" s="40"/>
      <c r="Q33" s="39"/>
      <c r="R33" s="37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6"/>
      <c r="BM33" s="46"/>
      <c r="BN33" s="46"/>
      <c r="BO33" s="46"/>
      <c r="BP33" s="46"/>
      <c r="BQ33" s="46"/>
      <c r="BR33" s="46"/>
      <c r="BS33" s="46"/>
      <c r="BT33" s="46"/>
      <c r="BU33" s="46"/>
      <c r="BV33" s="46"/>
      <c r="BW33" s="46"/>
      <c r="BX33" s="46"/>
      <c r="BY33" s="46"/>
      <c r="BZ33" s="46"/>
      <c r="CA33" s="46"/>
      <c r="CB33" s="46"/>
      <c r="CC33" s="46"/>
      <c r="CD33" s="46"/>
      <c r="CE33" s="46"/>
      <c r="CF33" s="46"/>
      <c r="CG33" s="46"/>
      <c r="CH33" s="46"/>
      <c r="CI33" s="46"/>
      <c r="CJ33" s="46"/>
      <c r="CK33" s="46"/>
      <c r="CL33" s="46"/>
      <c r="CM33" s="46"/>
    </row>
    <row r="34" spans="1:91" s="47" customFormat="1" ht="12.75" customHeight="1">
      <c r="A34" s="39"/>
      <c r="B34" s="40"/>
      <c r="C34" s="30"/>
      <c r="D34" s="54"/>
      <c r="E34" s="54"/>
      <c r="F34" s="27"/>
      <c r="G34" s="56"/>
      <c r="H34" s="27"/>
      <c r="I34" s="25"/>
      <c r="J34" s="53"/>
      <c r="K34" s="25"/>
      <c r="L34" s="57"/>
      <c r="M34" s="54"/>
      <c r="N34" s="54"/>
      <c r="O34" s="54"/>
      <c r="P34" s="40"/>
      <c r="Q34" s="39"/>
      <c r="R34" s="37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6"/>
      <c r="BM34" s="46"/>
      <c r="BN34" s="46"/>
      <c r="BO34" s="46"/>
      <c r="BP34" s="46"/>
      <c r="BQ34" s="46"/>
      <c r="BR34" s="46"/>
      <c r="BS34" s="46"/>
      <c r="BT34" s="46"/>
      <c r="BU34" s="46"/>
      <c r="BV34" s="46"/>
      <c r="BW34" s="46"/>
      <c r="BX34" s="46"/>
      <c r="BY34" s="46"/>
      <c r="BZ34" s="46"/>
      <c r="CA34" s="46"/>
      <c r="CB34" s="46"/>
      <c r="CC34" s="46"/>
      <c r="CD34" s="46"/>
      <c r="CE34" s="46"/>
      <c r="CF34" s="46"/>
      <c r="CG34" s="46"/>
      <c r="CH34" s="46"/>
      <c r="CI34" s="46"/>
      <c r="CJ34" s="46"/>
      <c r="CK34" s="46"/>
      <c r="CL34" s="46"/>
      <c r="CM34" s="46"/>
    </row>
    <row r="35" spans="1:91" s="47" customFormat="1" ht="12.75" customHeight="1">
      <c r="A35" s="39"/>
      <c r="B35" s="40"/>
      <c r="C35" s="40" t="s">
        <v>71</v>
      </c>
      <c r="D35" s="117" t="s">
        <v>59</v>
      </c>
      <c r="E35" s="117"/>
      <c r="F35" s="27"/>
      <c r="G35" s="35"/>
      <c r="H35" s="27"/>
      <c r="I35" s="25"/>
      <c r="J35" s="114" t="s">
        <v>60</v>
      </c>
      <c r="K35" s="25"/>
      <c r="L35" s="119" t="s">
        <v>62</v>
      </c>
      <c r="M35" s="117" t="s">
        <v>64</v>
      </c>
      <c r="N35" s="117" t="s">
        <v>65</v>
      </c>
      <c r="O35" s="120" t="s">
        <v>66</v>
      </c>
      <c r="P35" s="40"/>
      <c r="Q35" s="39"/>
      <c r="R35" s="37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  <c r="BM35" s="46"/>
      <c r="BN35" s="46"/>
      <c r="BO35" s="46"/>
      <c r="BP35" s="46"/>
      <c r="BQ35" s="46"/>
      <c r="BR35" s="46"/>
      <c r="BS35" s="46"/>
      <c r="BT35" s="46"/>
      <c r="BU35" s="46"/>
      <c r="BV35" s="46"/>
      <c r="BW35" s="46"/>
      <c r="BX35" s="46"/>
      <c r="BY35" s="46"/>
      <c r="BZ35" s="46"/>
      <c r="CA35" s="46"/>
      <c r="CB35" s="46"/>
      <c r="CC35" s="46"/>
      <c r="CD35" s="46"/>
      <c r="CE35" s="46"/>
      <c r="CF35" s="46"/>
      <c r="CG35" s="46"/>
      <c r="CH35" s="46"/>
      <c r="CI35" s="46"/>
      <c r="CJ35" s="46"/>
      <c r="CK35" s="46"/>
      <c r="CL35" s="46"/>
      <c r="CM35" s="46"/>
    </row>
    <row r="36" spans="1:91" s="47" customFormat="1" ht="12.75" customHeight="1">
      <c r="A36" s="39"/>
      <c r="B36" s="40"/>
      <c r="C36" s="40" t="s">
        <v>72</v>
      </c>
      <c r="D36" s="117" t="s">
        <v>59</v>
      </c>
      <c r="E36" s="34"/>
      <c r="F36" s="27"/>
      <c r="G36" s="51"/>
      <c r="H36" s="27"/>
      <c r="I36" s="25"/>
      <c r="J36" s="114" t="s">
        <v>61</v>
      </c>
      <c r="K36" s="25"/>
      <c r="L36" s="119" t="s">
        <v>63</v>
      </c>
      <c r="M36" s="117" t="s">
        <v>64</v>
      </c>
      <c r="N36" s="117" t="s">
        <v>66</v>
      </c>
      <c r="O36" s="120" t="s">
        <v>65</v>
      </c>
      <c r="P36" s="40"/>
      <c r="Q36" s="39"/>
      <c r="R36" s="37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46"/>
      <c r="BQ36" s="46"/>
      <c r="BR36" s="46"/>
      <c r="BS36" s="46"/>
      <c r="BT36" s="46"/>
      <c r="BU36" s="46"/>
      <c r="BV36" s="46"/>
      <c r="BW36" s="46"/>
      <c r="BX36" s="46"/>
      <c r="BY36" s="46"/>
      <c r="BZ36" s="46"/>
      <c r="CA36" s="46"/>
      <c r="CB36" s="46"/>
      <c r="CC36" s="46"/>
      <c r="CD36" s="46"/>
      <c r="CE36" s="46"/>
      <c r="CF36" s="46"/>
      <c r="CG36" s="46"/>
      <c r="CH36" s="46"/>
      <c r="CI36" s="46"/>
      <c r="CJ36" s="46"/>
      <c r="CK36" s="46"/>
      <c r="CL36" s="46"/>
      <c r="CM36" s="46"/>
    </row>
    <row r="37" spans="1:91" s="47" customFormat="1" ht="12.75" customHeight="1">
      <c r="A37" s="39"/>
      <c r="B37" s="40"/>
      <c r="C37" s="40"/>
      <c r="D37" s="54"/>
      <c r="E37" s="54"/>
      <c r="F37" s="27"/>
      <c r="G37" s="56"/>
      <c r="H37" s="27"/>
      <c r="I37" s="25"/>
      <c r="J37" s="53"/>
      <c r="K37" s="25"/>
      <c r="L37" s="57"/>
      <c r="M37" s="54"/>
      <c r="N37" s="54"/>
      <c r="O37" s="54"/>
      <c r="P37" s="40"/>
      <c r="Q37" s="39"/>
      <c r="R37" s="37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6"/>
      <c r="BF37" s="46"/>
      <c r="BG37" s="46"/>
      <c r="BH37" s="46"/>
      <c r="BI37" s="46"/>
      <c r="BJ37" s="46"/>
      <c r="BK37" s="46"/>
      <c r="BL37" s="46"/>
      <c r="BM37" s="46"/>
      <c r="BN37" s="46"/>
      <c r="BO37" s="46"/>
      <c r="BP37" s="46"/>
      <c r="BQ37" s="46"/>
      <c r="BR37" s="46"/>
      <c r="BS37" s="46"/>
      <c r="BT37" s="46"/>
      <c r="BU37" s="46"/>
      <c r="BV37" s="46"/>
      <c r="BW37" s="46"/>
      <c r="BX37" s="46"/>
      <c r="BY37" s="46"/>
      <c r="BZ37" s="46"/>
      <c r="CA37" s="46"/>
      <c r="CB37" s="46"/>
      <c r="CC37" s="46"/>
      <c r="CD37" s="46"/>
      <c r="CE37" s="46"/>
      <c r="CF37" s="46"/>
      <c r="CG37" s="46"/>
      <c r="CH37" s="46"/>
      <c r="CI37" s="46"/>
      <c r="CJ37" s="46"/>
      <c r="CK37" s="46"/>
      <c r="CL37" s="46"/>
      <c r="CM37" s="46"/>
    </row>
    <row r="38" spans="1:91" s="47" customFormat="1" ht="12.75" customHeight="1">
      <c r="A38" s="39"/>
      <c r="B38" s="40"/>
      <c r="C38" s="40" t="s">
        <v>30</v>
      </c>
      <c r="D38" s="118" t="s">
        <v>67</v>
      </c>
      <c r="E38" s="34"/>
      <c r="F38" s="27"/>
      <c r="G38" s="51"/>
      <c r="H38" s="27"/>
      <c r="I38" s="25"/>
      <c r="J38" s="115" t="s">
        <v>68</v>
      </c>
      <c r="K38" s="25"/>
      <c r="L38" s="119" t="s">
        <v>70</v>
      </c>
      <c r="M38" s="118" t="s">
        <v>67</v>
      </c>
      <c r="N38" s="117" t="s">
        <v>69</v>
      </c>
      <c r="O38" s="121" t="s">
        <v>67</v>
      </c>
      <c r="P38" s="40"/>
      <c r="Q38" s="39"/>
      <c r="R38" s="37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46"/>
      <c r="BM38" s="46"/>
      <c r="BN38" s="46"/>
      <c r="BO38" s="46"/>
      <c r="BP38" s="46"/>
      <c r="BQ38" s="46"/>
      <c r="BR38" s="46"/>
      <c r="BS38" s="46"/>
      <c r="BT38" s="46"/>
      <c r="BU38" s="46"/>
      <c r="BV38" s="46"/>
      <c r="BW38" s="46"/>
      <c r="BX38" s="46"/>
      <c r="BY38" s="46"/>
      <c r="BZ38" s="46"/>
      <c r="CA38" s="46"/>
      <c r="CB38" s="46"/>
      <c r="CC38" s="46"/>
      <c r="CD38" s="46"/>
      <c r="CE38" s="46"/>
      <c r="CF38" s="46"/>
      <c r="CG38" s="46"/>
      <c r="CH38" s="46"/>
      <c r="CI38" s="46"/>
      <c r="CJ38" s="46"/>
      <c r="CK38" s="46"/>
      <c r="CL38" s="46"/>
      <c r="CM38" s="46"/>
    </row>
    <row r="39" spans="1:91" s="47" customFormat="1" ht="12.75" customHeight="1">
      <c r="A39" s="39"/>
      <c r="B39" s="40"/>
      <c r="C39" s="58" t="s">
        <v>31</v>
      </c>
      <c r="D39" s="118" t="s">
        <v>67</v>
      </c>
      <c r="E39" s="34"/>
      <c r="F39" s="27"/>
      <c r="G39" s="51"/>
      <c r="H39" s="27"/>
      <c r="I39" s="25"/>
      <c r="J39" s="115" t="s">
        <v>69</v>
      </c>
      <c r="K39" s="25"/>
      <c r="L39" s="122" t="s">
        <v>67</v>
      </c>
      <c r="M39" s="118" t="s">
        <v>67</v>
      </c>
      <c r="N39" s="117" t="s">
        <v>69</v>
      </c>
      <c r="O39" s="121" t="s">
        <v>67</v>
      </c>
      <c r="P39" s="40"/>
      <c r="Q39" s="39"/>
      <c r="R39" s="37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  <c r="BF39" s="46"/>
      <c r="BG39" s="46"/>
      <c r="BH39" s="46"/>
      <c r="BI39" s="46"/>
      <c r="BJ39" s="46"/>
      <c r="BK39" s="46"/>
      <c r="BL39" s="46"/>
      <c r="BM39" s="46"/>
      <c r="BN39" s="46"/>
      <c r="BO39" s="46"/>
      <c r="BP39" s="46"/>
      <c r="BQ39" s="46"/>
      <c r="BR39" s="46"/>
      <c r="BS39" s="46"/>
      <c r="BT39" s="46"/>
      <c r="BU39" s="46"/>
      <c r="BV39" s="46"/>
      <c r="BW39" s="46"/>
      <c r="BX39" s="46"/>
      <c r="BY39" s="46"/>
      <c r="BZ39" s="46"/>
      <c r="CA39" s="46"/>
      <c r="CB39" s="46"/>
      <c r="CC39" s="46"/>
      <c r="CD39" s="46"/>
      <c r="CE39" s="46"/>
      <c r="CF39" s="46"/>
      <c r="CG39" s="46"/>
      <c r="CH39" s="46"/>
      <c r="CI39" s="46"/>
      <c r="CJ39" s="46"/>
      <c r="CK39" s="46"/>
      <c r="CL39" s="46"/>
      <c r="CM39" s="46"/>
    </row>
    <row r="40" spans="1:91" s="47" customFormat="1" ht="12.75" customHeight="1">
      <c r="A40" s="39"/>
      <c r="B40" s="40"/>
      <c r="C40" s="30"/>
      <c r="D40" s="54"/>
      <c r="E40" s="54"/>
      <c r="F40" s="27"/>
      <c r="G40" s="56"/>
      <c r="H40" s="27"/>
      <c r="I40" s="25"/>
      <c r="J40" s="53"/>
      <c r="K40" s="25"/>
      <c r="L40" s="57"/>
      <c r="M40" s="54"/>
      <c r="N40" s="54"/>
      <c r="O40" s="54"/>
      <c r="P40" s="40"/>
      <c r="Q40" s="39"/>
      <c r="R40" s="37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  <c r="BF40" s="46"/>
      <c r="BG40" s="46"/>
      <c r="BH40" s="46"/>
      <c r="BI40" s="46"/>
      <c r="BJ40" s="46"/>
      <c r="BK40" s="46"/>
      <c r="BL40" s="46"/>
      <c r="BM40" s="46"/>
      <c r="BN40" s="46"/>
      <c r="BO40" s="46"/>
      <c r="BP40" s="46"/>
      <c r="BQ40" s="46"/>
      <c r="BR40" s="46"/>
      <c r="BS40" s="46"/>
      <c r="BT40" s="46"/>
      <c r="BU40" s="46"/>
      <c r="BV40" s="46"/>
      <c r="BW40" s="46"/>
      <c r="BX40" s="46"/>
      <c r="BY40" s="46"/>
      <c r="BZ40" s="46"/>
      <c r="CA40" s="46"/>
      <c r="CB40" s="46"/>
      <c r="CC40" s="46"/>
      <c r="CD40" s="46"/>
      <c r="CE40" s="46"/>
      <c r="CF40" s="46"/>
      <c r="CG40" s="46"/>
      <c r="CH40" s="46"/>
      <c r="CI40" s="46"/>
      <c r="CJ40" s="46"/>
      <c r="CK40" s="46"/>
      <c r="CL40" s="46"/>
      <c r="CM40" s="46"/>
    </row>
    <row r="41" spans="1:91" ht="9" customHeight="1">
      <c r="A41" s="7"/>
      <c r="B41" s="8"/>
      <c r="C41" s="9"/>
      <c r="D41" s="10"/>
      <c r="E41" s="10"/>
      <c r="F41" s="10"/>
      <c r="G41" s="10"/>
      <c r="H41" s="10"/>
      <c r="I41" s="9"/>
      <c r="J41" s="9"/>
      <c r="K41" s="9"/>
      <c r="L41" s="9"/>
      <c r="M41" s="9"/>
      <c r="N41" s="9"/>
      <c r="O41" s="9"/>
      <c r="P41" s="8"/>
      <c r="Q41" s="7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</row>
    <row r="42" spans="1:17" s="4" customFormat="1" ht="12.75" customHeight="1">
      <c r="A42" s="59"/>
      <c r="B42" s="60"/>
      <c r="C42" s="116" t="s">
        <v>73</v>
      </c>
      <c r="D42" s="61"/>
      <c r="E42" s="61"/>
      <c r="F42" s="61"/>
      <c r="G42" s="61"/>
      <c r="H42" s="61"/>
      <c r="I42" s="27"/>
      <c r="J42" s="27"/>
      <c r="K42" s="27"/>
      <c r="L42" s="27"/>
      <c r="M42" s="27"/>
      <c r="N42" s="27"/>
      <c r="O42" s="27"/>
      <c r="P42" s="60"/>
      <c r="Q42" s="59"/>
    </row>
    <row r="43" spans="1:56" ht="13.5">
      <c r="A43" s="7"/>
      <c r="B43" s="8"/>
      <c r="C43" s="9"/>
      <c r="D43" s="10"/>
      <c r="E43" s="10"/>
      <c r="F43" s="10"/>
      <c r="G43" s="10"/>
      <c r="H43" s="9"/>
      <c r="I43" s="9"/>
      <c r="J43" s="9"/>
      <c r="K43" s="9"/>
      <c r="L43" s="9"/>
      <c r="M43" s="9"/>
      <c r="N43" s="9"/>
      <c r="O43" s="9"/>
      <c r="P43" s="8"/>
      <c r="Q43" s="7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</row>
    <row r="44" spans="1:56" ht="15.75">
      <c r="A44" s="11"/>
      <c r="B44" s="12"/>
      <c r="C44" s="62" t="s">
        <v>0</v>
      </c>
      <c r="D44" s="17" t="s">
        <v>1</v>
      </c>
      <c r="E44" s="17"/>
      <c r="F44" s="18"/>
      <c r="G44" s="19" t="s">
        <v>2</v>
      </c>
      <c r="H44" s="20"/>
      <c r="I44" s="14"/>
      <c r="J44" s="21">
        <v>2004</v>
      </c>
      <c r="K44" s="22"/>
      <c r="L44" s="17" t="s">
        <v>3</v>
      </c>
      <c r="M44" s="17" t="s">
        <v>4</v>
      </c>
      <c r="N44" s="17" t="s">
        <v>5</v>
      </c>
      <c r="O44" s="17" t="s">
        <v>6</v>
      </c>
      <c r="P44" s="12"/>
      <c r="Q44" s="11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</row>
    <row r="45" spans="1:56" ht="14.25">
      <c r="A45" s="7"/>
      <c r="B45" s="23"/>
      <c r="C45" s="24" t="s">
        <v>32</v>
      </c>
      <c r="D45" s="26"/>
      <c r="E45" s="26"/>
      <c r="F45" s="28"/>
      <c r="G45" s="28" t="s">
        <v>8</v>
      </c>
      <c r="H45" s="28"/>
      <c r="I45" s="63"/>
      <c r="J45" s="63"/>
      <c r="K45" s="63"/>
      <c r="L45" s="64"/>
      <c r="M45" s="65"/>
      <c r="N45" s="65"/>
      <c r="O45" s="65"/>
      <c r="P45" s="23"/>
      <c r="Q45" s="7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</row>
    <row r="46" spans="1:56" ht="13.5">
      <c r="A46" s="7"/>
      <c r="B46" s="23"/>
      <c r="C46" s="30"/>
      <c r="D46" s="30"/>
      <c r="E46" s="30"/>
      <c r="F46" s="27"/>
      <c r="G46" s="27"/>
      <c r="H46" s="27"/>
      <c r="I46" s="25"/>
      <c r="J46" s="25"/>
      <c r="K46" s="25"/>
      <c r="L46" s="66"/>
      <c r="M46" s="30"/>
      <c r="N46" s="30"/>
      <c r="O46" s="30"/>
      <c r="P46" s="23"/>
      <c r="Q46" s="7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</row>
    <row r="47" spans="1:56" ht="13.5">
      <c r="A47" s="7"/>
      <c r="B47" s="31"/>
      <c r="C47" s="32" t="s">
        <v>33</v>
      </c>
      <c r="D47" s="34">
        <v>632</v>
      </c>
      <c r="E47" s="34"/>
      <c r="F47" s="27"/>
      <c r="G47" s="51">
        <f>(D47-O47)/O47</f>
        <v>0.0896551724137931</v>
      </c>
      <c r="H47" s="67"/>
      <c r="I47" s="25"/>
      <c r="J47" s="33">
        <f>SUM(L47:O47)</f>
        <v>2563</v>
      </c>
      <c r="K47" s="53"/>
      <c r="L47" s="45">
        <v>682</v>
      </c>
      <c r="M47" s="34">
        <v>668</v>
      </c>
      <c r="N47" s="34">
        <v>633</v>
      </c>
      <c r="O47" s="68">
        <v>580</v>
      </c>
      <c r="P47" s="31"/>
      <c r="Q47" s="7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</row>
    <row r="48" spans="1:56" ht="13.5">
      <c r="A48" s="7"/>
      <c r="B48" s="31"/>
      <c r="C48" s="32" t="s">
        <v>34</v>
      </c>
      <c r="D48" s="34">
        <v>550</v>
      </c>
      <c r="E48" s="34"/>
      <c r="F48" s="27"/>
      <c r="G48" s="51">
        <f>(D48-O48)/O48</f>
        <v>0.024208566108007448</v>
      </c>
      <c r="H48" s="67"/>
      <c r="I48" s="25"/>
      <c r="J48" s="33">
        <f>SUM(L48:O48)</f>
        <v>2243</v>
      </c>
      <c r="K48" s="53"/>
      <c r="L48" s="45">
        <v>567</v>
      </c>
      <c r="M48" s="34">
        <v>578</v>
      </c>
      <c r="N48" s="34">
        <v>561</v>
      </c>
      <c r="O48" s="36">
        <v>537</v>
      </c>
      <c r="P48" s="31"/>
      <c r="Q48" s="7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</row>
    <row r="49" spans="1:56" ht="13.5">
      <c r="A49" s="7"/>
      <c r="B49" s="31"/>
      <c r="C49" s="32" t="s">
        <v>35</v>
      </c>
      <c r="D49" s="34">
        <v>120</v>
      </c>
      <c r="E49" s="34"/>
      <c r="F49" s="27"/>
      <c r="G49" s="51">
        <f>(D49-O49)/O49</f>
        <v>0.2</v>
      </c>
      <c r="H49" s="67"/>
      <c r="I49" s="25"/>
      <c r="J49" s="33">
        <f>SUM(L49:O49)</f>
        <v>424</v>
      </c>
      <c r="K49" s="53"/>
      <c r="L49" s="45">
        <v>113</v>
      </c>
      <c r="M49" s="34">
        <v>107</v>
      </c>
      <c r="N49" s="34">
        <v>104</v>
      </c>
      <c r="O49" s="36">
        <v>100</v>
      </c>
      <c r="P49" s="31"/>
      <c r="Q49" s="7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</row>
    <row r="50" spans="1:56" ht="13.5">
      <c r="A50" s="7"/>
      <c r="B50" s="31"/>
      <c r="C50" s="32" t="s">
        <v>11</v>
      </c>
      <c r="D50" s="34">
        <v>-12</v>
      </c>
      <c r="E50" s="34"/>
      <c r="F50" s="27"/>
      <c r="G50" s="51">
        <f>(D50-O50)/O50</f>
        <v>0.2</v>
      </c>
      <c r="H50" s="67"/>
      <c r="I50" s="25"/>
      <c r="J50" s="33">
        <f>SUM(L50:O50)</f>
        <v>-44</v>
      </c>
      <c r="K50" s="53"/>
      <c r="L50" s="45">
        <v>-14</v>
      </c>
      <c r="M50" s="34">
        <v>-9</v>
      </c>
      <c r="N50" s="34">
        <v>-11</v>
      </c>
      <c r="O50" s="36">
        <v>-10</v>
      </c>
      <c r="P50" s="31"/>
      <c r="Q50" s="7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</row>
    <row r="51" spans="1:56" ht="14.25">
      <c r="A51" s="39"/>
      <c r="B51" s="40"/>
      <c r="C51" s="40" t="s">
        <v>9</v>
      </c>
      <c r="D51" s="42">
        <f>SUM(D47:D50)</f>
        <v>1290</v>
      </c>
      <c r="E51" s="42"/>
      <c r="F51" s="43"/>
      <c r="G51" s="69">
        <f>(D51-O51)/O51</f>
        <v>0.0687655343827672</v>
      </c>
      <c r="H51" s="43"/>
      <c r="I51" s="41"/>
      <c r="J51" s="41">
        <f>SUM(J47:J50)</f>
        <v>5186</v>
      </c>
      <c r="K51" s="41"/>
      <c r="L51" s="70">
        <f>SUM(L47:L50)</f>
        <v>1348</v>
      </c>
      <c r="M51" s="42">
        <f>SUM(M47:M50)</f>
        <v>1344</v>
      </c>
      <c r="N51" s="42">
        <f>SUM(N47:N50)</f>
        <v>1287</v>
      </c>
      <c r="O51" s="42">
        <f>SUM(O47:O50)</f>
        <v>1207</v>
      </c>
      <c r="P51" s="40"/>
      <c r="Q51" s="39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</row>
    <row r="52" spans="1:56" ht="13.5">
      <c r="A52" s="7"/>
      <c r="B52" s="23"/>
      <c r="C52" s="52"/>
      <c r="D52" s="30"/>
      <c r="E52" s="30"/>
      <c r="F52" s="27"/>
      <c r="G52" s="67"/>
      <c r="H52" s="27"/>
      <c r="I52" s="25"/>
      <c r="J52" s="53"/>
      <c r="K52" s="25"/>
      <c r="L52" s="57"/>
      <c r="M52" s="54"/>
      <c r="N52" s="54"/>
      <c r="O52" s="54"/>
      <c r="P52" s="23"/>
      <c r="Q52" s="7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</row>
    <row r="53" spans="1:56" ht="13.5">
      <c r="A53" s="7"/>
      <c r="B53" s="23"/>
      <c r="C53" s="32" t="s">
        <v>36</v>
      </c>
      <c r="D53" s="34">
        <v>610</v>
      </c>
      <c r="E53" s="34"/>
      <c r="F53" s="27"/>
      <c r="G53" s="51">
        <f>(D53-O53)/O53</f>
        <v>-0.016129032258064516</v>
      </c>
      <c r="H53" s="27"/>
      <c r="I53" s="25"/>
      <c r="J53" s="33">
        <f>SUM(L53:O53)</f>
        <v>2441</v>
      </c>
      <c r="K53" s="25"/>
      <c r="L53" s="45">
        <v>620</v>
      </c>
      <c r="M53" s="34">
        <v>602</v>
      </c>
      <c r="N53" s="34">
        <v>599</v>
      </c>
      <c r="O53" s="36">
        <v>620</v>
      </c>
      <c r="P53" s="23"/>
      <c r="Q53" s="7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</row>
    <row r="54" spans="1:56" ht="13.5">
      <c r="A54" s="7"/>
      <c r="B54" s="23"/>
      <c r="C54" s="32" t="s">
        <v>37</v>
      </c>
      <c r="D54" s="34">
        <v>676</v>
      </c>
      <c r="E54" s="34"/>
      <c r="F54" s="27"/>
      <c r="G54" s="51">
        <f>(D54-O54)/O54</f>
        <v>-0.11518324607329843</v>
      </c>
      <c r="H54" s="27"/>
      <c r="I54" s="25"/>
      <c r="J54" s="33">
        <f>SUM(L54:O54)</f>
        <v>2941</v>
      </c>
      <c r="K54" s="25"/>
      <c r="L54" s="45">
        <v>720</v>
      </c>
      <c r="M54" s="34">
        <v>724</v>
      </c>
      <c r="N54" s="34">
        <v>733</v>
      </c>
      <c r="O54" s="36">
        <v>764</v>
      </c>
      <c r="P54" s="23"/>
      <c r="Q54" s="7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</row>
    <row r="55" spans="1:56" ht="13.5">
      <c r="A55" s="7"/>
      <c r="B55" s="23"/>
      <c r="C55" s="32" t="s">
        <v>38</v>
      </c>
      <c r="D55" s="34">
        <v>1224</v>
      </c>
      <c r="E55" s="34"/>
      <c r="F55" s="27"/>
      <c r="G55" s="51">
        <f>(D55-O55)/O55</f>
        <v>-0.08860759493670886</v>
      </c>
      <c r="H55" s="27"/>
      <c r="I55" s="25"/>
      <c r="J55" s="33">
        <f>SUM(L55:O55)</f>
        <v>5217</v>
      </c>
      <c r="K55" s="25"/>
      <c r="L55" s="45">
        <v>1292</v>
      </c>
      <c r="M55" s="34">
        <v>1279</v>
      </c>
      <c r="N55" s="34">
        <v>1303</v>
      </c>
      <c r="O55" s="36">
        <v>1343</v>
      </c>
      <c r="P55" s="23"/>
      <c r="Q55" s="7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</row>
    <row r="56" spans="1:56" ht="13.5">
      <c r="A56" s="7"/>
      <c r="B56" s="23"/>
      <c r="C56" s="32" t="s">
        <v>39</v>
      </c>
      <c r="D56" s="34">
        <v>-801</v>
      </c>
      <c r="E56" s="34"/>
      <c r="F56" s="27"/>
      <c r="G56" s="51">
        <f>(D56-O56)/O56</f>
        <v>-0.0928652321630804</v>
      </c>
      <c r="H56" s="27"/>
      <c r="I56" s="25"/>
      <c r="J56" s="33">
        <f>SUM(L56:O56)</f>
        <v>-3399</v>
      </c>
      <c r="K56" s="25"/>
      <c r="L56" s="45">
        <v>-839</v>
      </c>
      <c r="M56" s="34">
        <v>-825</v>
      </c>
      <c r="N56" s="34">
        <v>-852</v>
      </c>
      <c r="O56" s="36">
        <v>-883</v>
      </c>
      <c r="P56" s="23"/>
      <c r="Q56" s="7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</row>
    <row r="57" spans="1:36" ht="14.25">
      <c r="A57" s="7"/>
      <c r="B57" s="23"/>
      <c r="C57" s="40" t="s">
        <v>10</v>
      </c>
      <c r="D57" s="70">
        <f>SUM(D53:D56)</f>
        <v>1709</v>
      </c>
      <c r="E57" s="70"/>
      <c r="F57" s="27"/>
      <c r="G57" s="72">
        <f>(D57-O57)/O57</f>
        <v>-0.07321041214750543</v>
      </c>
      <c r="H57" s="27"/>
      <c r="I57" s="25"/>
      <c r="J57" s="71">
        <f>SUM(J53:J56)</f>
        <v>7200</v>
      </c>
      <c r="K57" s="25"/>
      <c r="L57" s="70">
        <f>SUM(L53:L56)</f>
        <v>1793</v>
      </c>
      <c r="M57" s="42">
        <f>SUM(M53:M56)</f>
        <v>1780</v>
      </c>
      <c r="N57" s="42">
        <f>SUM(N53:N56)</f>
        <v>1783</v>
      </c>
      <c r="O57" s="42">
        <f>SUM(O53:O56)</f>
        <v>1844</v>
      </c>
      <c r="P57" s="23"/>
      <c r="Q57" s="7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</row>
    <row r="58" spans="1:36" ht="13.5">
      <c r="A58" s="7"/>
      <c r="B58" s="23"/>
      <c r="C58" s="52"/>
      <c r="D58" s="42"/>
      <c r="E58" s="42"/>
      <c r="F58" s="27"/>
      <c r="G58" s="67"/>
      <c r="H58" s="27"/>
      <c r="I58" s="25"/>
      <c r="J58" s="53"/>
      <c r="K58" s="25"/>
      <c r="L58" s="70"/>
      <c r="M58" s="42"/>
      <c r="N58" s="42"/>
      <c r="O58" s="42"/>
      <c r="P58" s="23"/>
      <c r="Q58" s="7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</row>
    <row r="59" spans="1:36" ht="14.25">
      <c r="A59" s="39"/>
      <c r="B59" s="40"/>
      <c r="C59" s="40" t="s">
        <v>11</v>
      </c>
      <c r="D59" s="42">
        <v>74</v>
      </c>
      <c r="E59" s="42"/>
      <c r="F59" s="43"/>
      <c r="G59" s="69">
        <f>(D59-O59)/O59</f>
        <v>-0.06329113924050633</v>
      </c>
      <c r="H59" s="43"/>
      <c r="I59" s="41"/>
      <c r="J59" s="41">
        <f>SUM(L59:O59)</f>
        <v>327</v>
      </c>
      <c r="K59" s="41"/>
      <c r="L59" s="70">
        <v>93</v>
      </c>
      <c r="M59" s="42">
        <v>84</v>
      </c>
      <c r="N59" s="42">
        <v>71</v>
      </c>
      <c r="O59" s="42">
        <v>79</v>
      </c>
      <c r="P59" s="40"/>
      <c r="Q59" s="39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</row>
    <row r="60" spans="1:36" ht="13.5">
      <c r="A60" s="7"/>
      <c r="B60" s="23"/>
      <c r="C60" s="52"/>
      <c r="D60" s="54"/>
      <c r="E60" s="54"/>
      <c r="F60" s="27"/>
      <c r="G60" s="43"/>
      <c r="H60" s="27"/>
      <c r="I60" s="25"/>
      <c r="J60" s="41"/>
      <c r="K60" s="25"/>
      <c r="L60" s="57"/>
      <c r="M60" s="54"/>
      <c r="N60" s="54"/>
      <c r="O60" s="54"/>
      <c r="P60" s="23"/>
      <c r="Q60" s="7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</row>
    <row r="61" spans="1:36" ht="14.25">
      <c r="A61" s="39"/>
      <c r="B61" s="40"/>
      <c r="C61" s="40" t="s">
        <v>12</v>
      </c>
      <c r="D61" s="42">
        <v>-235</v>
      </c>
      <c r="E61" s="42"/>
      <c r="F61" s="43"/>
      <c r="G61" s="69">
        <f>(D61-O61)/O61</f>
        <v>-0.10305343511450382</v>
      </c>
      <c r="H61" s="43"/>
      <c r="I61" s="41"/>
      <c r="J61" s="41">
        <f>SUM(L61:O61)</f>
        <v>-1083</v>
      </c>
      <c r="K61" s="41"/>
      <c r="L61" s="70">
        <v>-274</v>
      </c>
      <c r="M61" s="42">
        <v>-274</v>
      </c>
      <c r="N61" s="42">
        <v>-273</v>
      </c>
      <c r="O61" s="42">
        <v>-262</v>
      </c>
      <c r="P61" s="40"/>
      <c r="Q61" s="39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</row>
    <row r="62" spans="1:36" ht="13.5">
      <c r="A62" s="7"/>
      <c r="B62" s="23"/>
      <c r="C62" s="52"/>
      <c r="D62" s="54"/>
      <c r="E62" s="54"/>
      <c r="F62" s="27"/>
      <c r="G62" s="67"/>
      <c r="H62" s="27"/>
      <c r="I62" s="25"/>
      <c r="J62" s="53"/>
      <c r="K62" s="25"/>
      <c r="L62" s="57"/>
      <c r="M62" s="54"/>
      <c r="N62" s="54"/>
      <c r="O62" s="54"/>
      <c r="P62" s="23"/>
      <c r="Q62" s="7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</row>
    <row r="63" spans="1:36" ht="14.25">
      <c r="A63" s="7"/>
      <c r="B63" s="23"/>
      <c r="C63" s="40" t="s">
        <v>32</v>
      </c>
      <c r="D63" s="42">
        <f>D51+D57+D59+D61</f>
        <v>2838</v>
      </c>
      <c r="E63" s="42"/>
      <c r="F63" s="43"/>
      <c r="G63" s="69">
        <f>(D63-O63)/O63</f>
        <v>-0.010460251046025104</v>
      </c>
      <c r="H63" s="43"/>
      <c r="I63" s="41"/>
      <c r="J63" s="41">
        <f>SUM(L63:O63)</f>
        <v>11630</v>
      </c>
      <c r="K63" s="41"/>
      <c r="L63" s="70">
        <f>L61+L59+L57+L51</f>
        <v>2960</v>
      </c>
      <c r="M63" s="42">
        <f>M61+M59+M57+M51</f>
        <v>2934</v>
      </c>
      <c r="N63" s="42">
        <f>N61+N59+N57+N51</f>
        <v>2868</v>
      </c>
      <c r="O63" s="42">
        <f>O61+O59+O57+O51</f>
        <v>2868</v>
      </c>
      <c r="P63" s="23"/>
      <c r="Q63" s="7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</row>
    <row r="64" spans="1:36" ht="14.25">
      <c r="A64" s="7"/>
      <c r="B64" s="23"/>
      <c r="C64" s="40"/>
      <c r="D64" s="42"/>
      <c r="E64" s="42"/>
      <c r="F64" s="43"/>
      <c r="G64" s="43"/>
      <c r="H64" s="43"/>
      <c r="I64" s="41"/>
      <c r="J64" s="41"/>
      <c r="K64" s="41"/>
      <c r="L64" s="70"/>
      <c r="M64" s="42"/>
      <c r="N64" s="42"/>
      <c r="O64" s="42"/>
      <c r="P64" s="23"/>
      <c r="Q64" s="7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</row>
    <row r="65" spans="1:36" ht="13.5">
      <c r="A65" s="7"/>
      <c r="B65" s="8"/>
      <c r="C65" s="9"/>
      <c r="D65" s="9"/>
      <c r="E65" s="9"/>
      <c r="F65" s="9"/>
      <c r="G65" s="9"/>
      <c r="H65" s="10"/>
      <c r="I65" s="9"/>
      <c r="J65" s="9"/>
      <c r="K65" s="9"/>
      <c r="L65" s="73"/>
      <c r="M65" s="9"/>
      <c r="N65" s="9"/>
      <c r="O65" s="9"/>
      <c r="P65" s="8"/>
      <c r="Q65" s="7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</row>
    <row r="66" spans="1:17" s="4" customFormat="1" ht="12.75" customHeight="1">
      <c r="A66" s="59"/>
      <c r="B66" s="60"/>
      <c r="C66" s="27"/>
      <c r="D66" s="61"/>
      <c r="E66" s="61"/>
      <c r="F66" s="61"/>
      <c r="G66" s="61"/>
      <c r="H66" s="61"/>
      <c r="I66" s="27"/>
      <c r="J66" s="27"/>
      <c r="K66" s="27"/>
      <c r="L66" s="27"/>
      <c r="M66" s="27"/>
      <c r="N66" s="27"/>
      <c r="O66" s="27"/>
      <c r="P66" s="60"/>
      <c r="Q66" s="59"/>
    </row>
    <row r="67" spans="1:91" ht="9" customHeight="1">
      <c r="A67" s="7"/>
      <c r="B67" s="8"/>
      <c r="C67" s="9"/>
      <c r="D67" s="10"/>
      <c r="E67" s="10"/>
      <c r="F67" s="10"/>
      <c r="G67" s="10"/>
      <c r="H67" s="9"/>
      <c r="I67" s="9"/>
      <c r="J67" s="9"/>
      <c r="K67" s="9"/>
      <c r="L67" s="9"/>
      <c r="M67" s="9"/>
      <c r="N67" s="9"/>
      <c r="O67" s="9"/>
      <c r="P67" s="8"/>
      <c r="Q67" s="7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</row>
    <row r="68" spans="1:91" ht="12" customHeight="1">
      <c r="A68" s="11"/>
      <c r="B68" s="12"/>
      <c r="C68" s="62" t="s">
        <v>0</v>
      </c>
      <c r="D68" s="17" t="s">
        <v>1</v>
      </c>
      <c r="E68" s="17"/>
      <c r="F68" s="18"/>
      <c r="G68" s="19" t="s">
        <v>2</v>
      </c>
      <c r="H68" s="20"/>
      <c r="I68" s="14"/>
      <c r="J68" s="21">
        <v>2004</v>
      </c>
      <c r="K68" s="22"/>
      <c r="L68" s="17" t="s">
        <v>3</v>
      </c>
      <c r="M68" s="17" t="s">
        <v>4</v>
      </c>
      <c r="N68" s="17" t="s">
        <v>5</v>
      </c>
      <c r="O68" s="17" t="s">
        <v>6</v>
      </c>
      <c r="P68" s="12"/>
      <c r="Q68" s="11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</row>
    <row r="69" spans="1:91" ht="12.75" customHeight="1">
      <c r="A69" s="7"/>
      <c r="B69" s="23"/>
      <c r="C69" s="24" t="s">
        <v>13</v>
      </c>
      <c r="D69" s="26"/>
      <c r="E69" s="26"/>
      <c r="F69" s="28"/>
      <c r="G69" s="28" t="s">
        <v>8</v>
      </c>
      <c r="H69" s="28"/>
      <c r="I69" s="63"/>
      <c r="J69" s="63"/>
      <c r="K69" s="63"/>
      <c r="L69" s="64"/>
      <c r="M69" s="65"/>
      <c r="N69" s="65"/>
      <c r="O69" s="65"/>
      <c r="P69" s="23"/>
      <c r="Q69" s="7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</row>
    <row r="70" spans="1:91" ht="9" customHeight="1">
      <c r="A70" s="7"/>
      <c r="B70" s="23"/>
      <c r="C70" s="30"/>
      <c r="D70" s="30"/>
      <c r="E70" s="30"/>
      <c r="F70" s="27"/>
      <c r="G70" s="27"/>
      <c r="H70" s="27"/>
      <c r="I70" s="25"/>
      <c r="J70" s="25"/>
      <c r="K70" s="25"/>
      <c r="L70" s="66"/>
      <c r="M70" s="30"/>
      <c r="N70" s="30"/>
      <c r="O70" s="30"/>
      <c r="P70" s="23"/>
      <c r="Q70" s="7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</row>
    <row r="71" spans="1:91" ht="12.75" customHeight="1">
      <c r="A71" s="7"/>
      <c r="B71" s="31"/>
      <c r="C71" s="32" t="s">
        <v>33</v>
      </c>
      <c r="D71" s="34">
        <v>640</v>
      </c>
      <c r="E71" s="34"/>
      <c r="F71" s="27"/>
      <c r="G71" s="38">
        <f>(D71-O71)/O71</f>
        <v>0.08843537414965986</v>
      </c>
      <c r="H71" s="67"/>
      <c r="I71" s="25"/>
      <c r="J71" s="33">
        <f>SUM(L71:O71)</f>
        <v>2608</v>
      </c>
      <c r="K71" s="53"/>
      <c r="L71" s="45">
        <v>703</v>
      </c>
      <c r="M71" s="34">
        <v>677</v>
      </c>
      <c r="N71" s="34">
        <v>640</v>
      </c>
      <c r="O71" s="36">
        <v>588</v>
      </c>
      <c r="P71" s="31"/>
      <c r="Q71" s="7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</row>
    <row r="72" spans="1:91" ht="12.75" customHeight="1">
      <c r="A72" s="7"/>
      <c r="B72" s="31"/>
      <c r="C72" s="32" t="s">
        <v>34</v>
      </c>
      <c r="D72" s="34">
        <v>557</v>
      </c>
      <c r="E72" s="34"/>
      <c r="F72" s="27"/>
      <c r="G72" s="38">
        <f>(D72-O72)/O72</f>
        <v>0.0017985611510791368</v>
      </c>
      <c r="H72" s="67"/>
      <c r="I72" s="25"/>
      <c r="J72" s="33">
        <f>SUM(L72:O72)</f>
        <v>2271</v>
      </c>
      <c r="K72" s="53"/>
      <c r="L72" s="45">
        <v>570</v>
      </c>
      <c r="M72" s="34">
        <v>583</v>
      </c>
      <c r="N72" s="34">
        <v>562</v>
      </c>
      <c r="O72" s="36">
        <v>556</v>
      </c>
      <c r="P72" s="31"/>
      <c r="Q72" s="7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</row>
    <row r="73" spans="1:91" ht="12.75" customHeight="1">
      <c r="A73" s="7"/>
      <c r="B73" s="31"/>
      <c r="C73" s="32" t="s">
        <v>35</v>
      </c>
      <c r="D73" s="34">
        <v>122</v>
      </c>
      <c r="E73" s="34"/>
      <c r="F73" s="27"/>
      <c r="G73" s="38">
        <f>(D73-O73)/O73</f>
        <v>0.19607843137254902</v>
      </c>
      <c r="H73" s="67"/>
      <c r="I73" s="25"/>
      <c r="J73" s="33">
        <f>SUM(L73:O73)</f>
        <v>428</v>
      </c>
      <c r="K73" s="53"/>
      <c r="L73" s="45">
        <v>114</v>
      </c>
      <c r="M73" s="34">
        <v>108</v>
      </c>
      <c r="N73" s="34">
        <v>104</v>
      </c>
      <c r="O73" s="36">
        <v>102</v>
      </c>
      <c r="P73" s="31"/>
      <c r="Q73" s="7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</row>
    <row r="74" spans="1:91" ht="12.75" customHeight="1">
      <c r="A74" s="7"/>
      <c r="B74" s="31"/>
      <c r="C74" s="32" t="s">
        <v>11</v>
      </c>
      <c r="D74" s="34">
        <v>-12</v>
      </c>
      <c r="E74" s="34"/>
      <c r="F74" s="27"/>
      <c r="G74" s="38">
        <f>(D74-O74)/O74</f>
        <v>0.2</v>
      </c>
      <c r="H74" s="67"/>
      <c r="I74" s="25"/>
      <c r="J74" s="33">
        <f>SUM(L74:O74)</f>
        <v>-43</v>
      </c>
      <c r="K74" s="53"/>
      <c r="L74" s="45">
        <v>-13</v>
      </c>
      <c r="M74" s="34">
        <v>-10</v>
      </c>
      <c r="N74" s="34">
        <v>-10</v>
      </c>
      <c r="O74" s="36">
        <v>-10</v>
      </c>
      <c r="P74" s="31"/>
      <c r="Q74" s="7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</row>
    <row r="75" spans="1:91" ht="12.75" customHeight="1">
      <c r="A75" s="39"/>
      <c r="B75" s="40"/>
      <c r="C75" s="40" t="s">
        <v>9</v>
      </c>
      <c r="D75" s="42">
        <f>SUM(D71:D74)</f>
        <v>1307</v>
      </c>
      <c r="E75" s="42"/>
      <c r="F75" s="43"/>
      <c r="G75" s="44">
        <f>(D75-O75)/O75</f>
        <v>0.05744336569579288</v>
      </c>
      <c r="H75" s="43"/>
      <c r="I75" s="41"/>
      <c r="J75" s="41">
        <f>SUM(J71:J74)</f>
        <v>5264</v>
      </c>
      <c r="K75" s="41"/>
      <c r="L75" s="70">
        <f>SUM(L71:L74)</f>
        <v>1374</v>
      </c>
      <c r="M75" s="42">
        <f>SUM(M71:M74)</f>
        <v>1358</v>
      </c>
      <c r="N75" s="42">
        <f>SUM(N71:N74)</f>
        <v>1296</v>
      </c>
      <c r="O75" s="42">
        <f>SUM(O71:O74)</f>
        <v>1236</v>
      </c>
      <c r="P75" s="40"/>
      <c r="Q75" s="39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</row>
    <row r="76" spans="1:91" ht="12.75" customHeight="1">
      <c r="A76" s="7"/>
      <c r="B76" s="23"/>
      <c r="C76" s="52"/>
      <c r="D76" s="30"/>
      <c r="E76" s="30"/>
      <c r="F76" s="27"/>
      <c r="G76" s="67"/>
      <c r="H76" s="27"/>
      <c r="I76" s="25"/>
      <c r="J76" s="53"/>
      <c r="K76" s="25"/>
      <c r="L76" s="57"/>
      <c r="M76" s="54"/>
      <c r="N76" s="54"/>
      <c r="O76" s="54"/>
      <c r="P76" s="23"/>
      <c r="Q76" s="7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</row>
    <row r="77" spans="1:91" ht="12.75" customHeight="1">
      <c r="A77" s="7"/>
      <c r="B77" s="23"/>
      <c r="C77" s="32" t="s">
        <v>40</v>
      </c>
      <c r="D77" s="34">
        <v>610</v>
      </c>
      <c r="E77" s="34"/>
      <c r="F77" s="27"/>
      <c r="G77" s="38">
        <f>(D77-O77)/O77</f>
        <v>-0.016129032258064516</v>
      </c>
      <c r="H77" s="27"/>
      <c r="I77" s="25"/>
      <c r="J77" s="33">
        <f>SUM(L77:O77)</f>
        <v>2441</v>
      </c>
      <c r="K77" s="25"/>
      <c r="L77" s="45">
        <v>620</v>
      </c>
      <c r="M77" s="45">
        <v>602</v>
      </c>
      <c r="N77" s="45">
        <v>599</v>
      </c>
      <c r="O77" s="45">
        <v>620</v>
      </c>
      <c r="P77" s="23"/>
      <c r="Q77" s="7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</row>
    <row r="78" spans="1:91" ht="12.75" customHeight="1">
      <c r="A78" s="7"/>
      <c r="B78" s="23"/>
      <c r="C78" s="32" t="s">
        <v>41</v>
      </c>
      <c r="D78" s="34">
        <v>677</v>
      </c>
      <c r="E78" s="34"/>
      <c r="F78" s="27"/>
      <c r="G78" s="38">
        <f>(D78-O78)/O78</f>
        <v>-0.11387434554973822</v>
      </c>
      <c r="H78" s="27"/>
      <c r="I78" s="25"/>
      <c r="J78" s="33">
        <f>SUM(L78:O78)</f>
        <v>2949</v>
      </c>
      <c r="K78" s="25"/>
      <c r="L78" s="45">
        <v>724</v>
      </c>
      <c r="M78" s="45">
        <v>727</v>
      </c>
      <c r="N78" s="45">
        <v>734</v>
      </c>
      <c r="O78" s="45">
        <v>764</v>
      </c>
      <c r="P78" s="23"/>
      <c r="Q78" s="7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</row>
    <row r="79" spans="1:91" ht="12.75" customHeight="1">
      <c r="A79" s="7"/>
      <c r="B79" s="23"/>
      <c r="C79" s="32" t="s">
        <v>38</v>
      </c>
      <c r="D79" s="34">
        <v>1233</v>
      </c>
      <c r="E79" s="34"/>
      <c r="F79" s="27"/>
      <c r="G79" s="38">
        <f>(D79-O79)/O79</f>
        <v>-0.08666666666666667</v>
      </c>
      <c r="H79" s="27"/>
      <c r="I79" s="25"/>
      <c r="J79" s="33">
        <f>SUM(L79:O79)</f>
        <v>5256</v>
      </c>
      <c r="K79" s="25"/>
      <c r="L79" s="45">
        <v>1308</v>
      </c>
      <c r="M79" s="45">
        <v>1285</v>
      </c>
      <c r="N79" s="45">
        <v>1313</v>
      </c>
      <c r="O79" s="45">
        <v>1350</v>
      </c>
      <c r="P79" s="23"/>
      <c r="Q79" s="7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</row>
    <row r="80" spans="1:91" ht="12.75" customHeight="1">
      <c r="A80" s="7"/>
      <c r="B80" s="23"/>
      <c r="C80" s="32" t="s">
        <v>39</v>
      </c>
      <c r="D80" s="34">
        <v>-797</v>
      </c>
      <c r="E80" s="34"/>
      <c r="F80" s="27"/>
      <c r="G80" s="38">
        <f>(D80-O80)/O80</f>
        <v>-0.09534619750283768</v>
      </c>
      <c r="H80" s="27"/>
      <c r="I80" s="25"/>
      <c r="J80" s="33">
        <f>SUM(L80:O80)</f>
        <v>-3397</v>
      </c>
      <c r="K80" s="25"/>
      <c r="L80" s="45">
        <v>-838</v>
      </c>
      <c r="M80" s="45">
        <v>-826</v>
      </c>
      <c r="N80" s="45">
        <v>-852</v>
      </c>
      <c r="O80" s="45">
        <v>-881</v>
      </c>
      <c r="P80" s="23"/>
      <c r="Q80" s="7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</row>
    <row r="81" spans="1:91" ht="12.75" customHeight="1">
      <c r="A81" s="7"/>
      <c r="B81" s="23"/>
      <c r="C81" s="40" t="s">
        <v>10</v>
      </c>
      <c r="D81" s="70">
        <f>SUM(D77:D80)</f>
        <v>1723</v>
      </c>
      <c r="E81" s="70"/>
      <c r="F81" s="27"/>
      <c r="G81" s="74">
        <f>(D81-O81)/O81</f>
        <v>-0.07015650296815974</v>
      </c>
      <c r="H81" s="27"/>
      <c r="I81" s="25"/>
      <c r="J81" s="71">
        <f>SUM(J77:J80)</f>
        <v>7249</v>
      </c>
      <c r="K81" s="25"/>
      <c r="L81" s="70">
        <f>SUM(L77:L80)</f>
        <v>1814</v>
      </c>
      <c r="M81" s="42">
        <f>SUM(M77:M80)</f>
        <v>1788</v>
      </c>
      <c r="N81" s="42">
        <f>SUM(N77:N80)</f>
        <v>1794</v>
      </c>
      <c r="O81" s="42">
        <f>SUM(O77:O80)</f>
        <v>1853</v>
      </c>
      <c r="P81" s="23"/>
      <c r="Q81" s="7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</row>
    <row r="82" spans="1:91" ht="12.75" customHeight="1">
      <c r="A82" s="7"/>
      <c r="B82" s="23"/>
      <c r="C82" s="52"/>
      <c r="D82" s="42"/>
      <c r="E82" s="42"/>
      <c r="F82" s="27"/>
      <c r="G82" s="67"/>
      <c r="H82" s="27"/>
      <c r="I82" s="25"/>
      <c r="J82" s="53"/>
      <c r="K82" s="25"/>
      <c r="L82" s="70"/>
      <c r="M82" s="42"/>
      <c r="N82" s="42"/>
      <c r="O82" s="42"/>
      <c r="P82" s="23"/>
      <c r="Q82" s="7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</row>
    <row r="83" spans="1:91" ht="12.75" customHeight="1">
      <c r="A83" s="7"/>
      <c r="B83" s="31"/>
      <c r="C83" s="75" t="s">
        <v>42</v>
      </c>
      <c r="D83" s="34">
        <v>427</v>
      </c>
      <c r="E83" s="34"/>
      <c r="F83" s="27"/>
      <c r="G83" s="38">
        <f>(D83-O83)/O83</f>
        <v>-0.042600896860986545</v>
      </c>
      <c r="H83" s="67"/>
      <c r="I83" s="25"/>
      <c r="J83" s="33">
        <f>SUM(L83:O83)</f>
        <v>1756</v>
      </c>
      <c r="K83" s="53"/>
      <c r="L83" s="45">
        <v>439</v>
      </c>
      <c r="M83" s="34">
        <v>434</v>
      </c>
      <c r="N83" s="34">
        <v>437</v>
      </c>
      <c r="O83" s="36">
        <v>446</v>
      </c>
      <c r="P83" s="31"/>
      <c r="Q83" s="7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</row>
    <row r="84" spans="1:91" ht="12.75" customHeight="1">
      <c r="A84" s="7"/>
      <c r="B84" s="31"/>
      <c r="C84" s="75" t="s">
        <v>43</v>
      </c>
      <c r="D84" s="34">
        <v>180</v>
      </c>
      <c r="E84" s="34"/>
      <c r="F84" s="27"/>
      <c r="G84" s="38">
        <f>(D84-O84)/O84</f>
        <v>0.02857142857142857</v>
      </c>
      <c r="H84" s="67"/>
      <c r="I84" s="25"/>
      <c r="J84" s="33">
        <f>SUM(L84:O84)</f>
        <v>683</v>
      </c>
      <c r="K84" s="53"/>
      <c r="L84" s="45">
        <v>178</v>
      </c>
      <c r="M84" s="34">
        <v>168</v>
      </c>
      <c r="N84" s="34">
        <v>162</v>
      </c>
      <c r="O84" s="36">
        <v>175</v>
      </c>
      <c r="P84" s="31"/>
      <c r="Q84" s="7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</row>
    <row r="85" spans="1:91" ht="12.75" customHeight="1">
      <c r="A85" s="7"/>
      <c r="B85" s="31"/>
      <c r="C85" s="75" t="s">
        <v>44</v>
      </c>
      <c r="D85" s="34">
        <v>3</v>
      </c>
      <c r="E85" s="34"/>
      <c r="F85" s="27"/>
      <c r="G85" s="51" t="s">
        <v>77</v>
      </c>
      <c r="H85" s="67"/>
      <c r="I85" s="25"/>
      <c r="J85" s="33">
        <f>SUM(L85:O85)</f>
        <v>2</v>
      </c>
      <c r="K85" s="53"/>
      <c r="L85" s="45">
        <v>3</v>
      </c>
      <c r="M85" s="34">
        <v>0</v>
      </c>
      <c r="N85" s="34">
        <v>0</v>
      </c>
      <c r="O85" s="36">
        <v>-1</v>
      </c>
      <c r="P85" s="31"/>
      <c r="Q85" s="7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</row>
    <row r="86" spans="1:91" ht="12.75" customHeight="1">
      <c r="A86" s="39"/>
      <c r="B86" s="40"/>
      <c r="C86" s="76" t="s">
        <v>36</v>
      </c>
      <c r="D86" s="70">
        <f>SUM(D83:D85)</f>
        <v>610</v>
      </c>
      <c r="E86" s="70"/>
      <c r="F86" s="43"/>
      <c r="G86" s="44">
        <f>(D86-O86)/O86</f>
        <v>-0.016129032258064516</v>
      </c>
      <c r="H86" s="43"/>
      <c r="I86" s="41"/>
      <c r="J86" s="41">
        <f>SUM(L86:O86)</f>
        <v>2441</v>
      </c>
      <c r="K86" s="41"/>
      <c r="L86" s="70">
        <f>SUM(L83:L85)</f>
        <v>620</v>
      </c>
      <c r="M86" s="42">
        <f>SUM(M83:M85)</f>
        <v>602</v>
      </c>
      <c r="N86" s="42">
        <f>SUM(N83:N85)</f>
        <v>599</v>
      </c>
      <c r="O86" s="42">
        <f>SUM(O83:O85)</f>
        <v>620</v>
      </c>
      <c r="P86" s="40"/>
      <c r="Q86" s="39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</row>
    <row r="87" spans="1:91" ht="12.75" customHeight="1">
      <c r="A87" s="7"/>
      <c r="B87" s="31"/>
      <c r="C87" s="52"/>
      <c r="D87" s="54"/>
      <c r="E87" s="54"/>
      <c r="F87" s="27"/>
      <c r="G87" s="43"/>
      <c r="H87" s="67"/>
      <c r="I87" s="25"/>
      <c r="J87" s="41"/>
      <c r="K87" s="53"/>
      <c r="L87" s="57"/>
      <c r="M87" s="54"/>
      <c r="N87" s="54"/>
      <c r="O87" s="54"/>
      <c r="P87" s="31"/>
      <c r="Q87" s="7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</row>
    <row r="88" spans="1:91" ht="12.75" customHeight="1">
      <c r="A88" s="7"/>
      <c r="B88" s="31"/>
      <c r="C88" s="75" t="s">
        <v>42</v>
      </c>
      <c r="D88" s="34">
        <v>322</v>
      </c>
      <c r="E88" s="34"/>
      <c r="F88" s="27"/>
      <c r="G88" s="38">
        <f aca="true" t="shared" si="2" ref="G88:G93">(D88-O88)/O88</f>
        <v>-0.12021857923497267</v>
      </c>
      <c r="H88" s="67"/>
      <c r="I88" s="25"/>
      <c r="J88" s="33">
        <f aca="true" t="shared" si="3" ref="J88:J93">SUM(L88:O88)</f>
        <v>1387</v>
      </c>
      <c r="K88" s="53"/>
      <c r="L88" s="45">
        <v>338</v>
      </c>
      <c r="M88" s="34">
        <v>334</v>
      </c>
      <c r="N88" s="34">
        <v>349</v>
      </c>
      <c r="O88" s="77">
        <v>366</v>
      </c>
      <c r="P88" s="31"/>
      <c r="Q88" s="7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</row>
    <row r="89" spans="1:91" ht="12.75" customHeight="1">
      <c r="A89" s="7"/>
      <c r="B89" s="31"/>
      <c r="C89" s="75" t="s">
        <v>45</v>
      </c>
      <c r="D89" s="34">
        <v>183</v>
      </c>
      <c r="E89" s="34"/>
      <c r="F89" s="27"/>
      <c r="G89" s="38">
        <f t="shared" si="2"/>
        <v>-0.085</v>
      </c>
      <c r="H89" s="67"/>
      <c r="I89" s="25"/>
      <c r="J89" s="33">
        <f t="shared" si="3"/>
        <v>788</v>
      </c>
      <c r="K89" s="53"/>
      <c r="L89" s="45">
        <v>190</v>
      </c>
      <c r="M89" s="34">
        <v>200</v>
      </c>
      <c r="N89" s="34">
        <v>198</v>
      </c>
      <c r="O89" s="77">
        <v>200</v>
      </c>
      <c r="P89" s="31"/>
      <c r="Q89" s="7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</row>
    <row r="90" spans="1:91" ht="12.75" customHeight="1">
      <c r="A90" s="7"/>
      <c r="B90" s="31"/>
      <c r="C90" s="75" t="s">
        <v>46</v>
      </c>
      <c r="D90" s="34">
        <v>99</v>
      </c>
      <c r="E90" s="34"/>
      <c r="F90" s="27"/>
      <c r="G90" s="38">
        <f t="shared" si="2"/>
        <v>0.01020408163265306</v>
      </c>
      <c r="H90" s="67"/>
      <c r="I90" s="25"/>
      <c r="J90" s="33">
        <f t="shared" si="3"/>
        <v>423</v>
      </c>
      <c r="K90" s="53"/>
      <c r="L90" s="45">
        <v>113</v>
      </c>
      <c r="M90" s="34">
        <v>116</v>
      </c>
      <c r="N90" s="34">
        <v>96</v>
      </c>
      <c r="O90" s="77">
        <v>98</v>
      </c>
      <c r="P90" s="31"/>
      <c r="Q90" s="7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</row>
    <row r="91" spans="1:91" ht="12.75" customHeight="1">
      <c r="A91" s="7"/>
      <c r="B91" s="31"/>
      <c r="C91" s="75" t="s">
        <v>47</v>
      </c>
      <c r="D91" s="34">
        <v>103</v>
      </c>
      <c r="E91" s="34"/>
      <c r="F91" s="27"/>
      <c r="G91" s="38">
        <f t="shared" si="2"/>
        <v>-0.07207207207207207</v>
      </c>
      <c r="H91" s="67"/>
      <c r="I91" s="25"/>
      <c r="J91" s="33">
        <f t="shared" si="3"/>
        <v>439</v>
      </c>
      <c r="K91" s="53"/>
      <c r="L91" s="45">
        <v>115</v>
      </c>
      <c r="M91" s="34">
        <v>104</v>
      </c>
      <c r="N91" s="34">
        <v>109</v>
      </c>
      <c r="O91" s="77">
        <v>111</v>
      </c>
      <c r="P91" s="31"/>
      <c r="Q91" s="7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</row>
    <row r="92" spans="1:91" ht="12.75" customHeight="1">
      <c r="A92" s="7"/>
      <c r="B92" s="31"/>
      <c r="C92" s="75" t="s">
        <v>44</v>
      </c>
      <c r="D92" s="34">
        <v>-30</v>
      </c>
      <c r="E92" s="34"/>
      <c r="F92" s="27"/>
      <c r="G92" s="38">
        <f t="shared" si="2"/>
        <v>1.7272727272727273</v>
      </c>
      <c r="H92" s="67"/>
      <c r="I92" s="25"/>
      <c r="J92" s="33">
        <f t="shared" si="3"/>
        <v>-88</v>
      </c>
      <c r="K92" s="53"/>
      <c r="L92" s="45">
        <v>-32</v>
      </c>
      <c r="M92" s="34">
        <v>-27</v>
      </c>
      <c r="N92" s="34">
        <v>-18</v>
      </c>
      <c r="O92" s="77">
        <v>-11</v>
      </c>
      <c r="P92" s="31"/>
      <c r="Q92" s="7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</row>
    <row r="93" spans="1:91" ht="12.75" customHeight="1">
      <c r="A93" s="39"/>
      <c r="B93" s="40"/>
      <c r="C93" s="76" t="s">
        <v>37</v>
      </c>
      <c r="D93" s="70">
        <f>SUM(D88:D92)</f>
        <v>677</v>
      </c>
      <c r="E93" s="70"/>
      <c r="F93" s="43"/>
      <c r="G93" s="44">
        <f t="shared" si="2"/>
        <v>-0.11387434554973822</v>
      </c>
      <c r="H93" s="43"/>
      <c r="I93" s="41"/>
      <c r="J93" s="41">
        <f t="shared" si="3"/>
        <v>2949</v>
      </c>
      <c r="K93" s="41"/>
      <c r="L93" s="70">
        <f>SUM(L88:L92)</f>
        <v>724</v>
      </c>
      <c r="M93" s="42">
        <f>SUM(M88:M92)</f>
        <v>727</v>
      </c>
      <c r="N93" s="42">
        <f>SUM(N88:N92)</f>
        <v>734</v>
      </c>
      <c r="O93" s="42">
        <f>SUM(O88:O92)</f>
        <v>764</v>
      </c>
      <c r="P93" s="40"/>
      <c r="Q93" s="39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</row>
    <row r="94" spans="1:91" ht="12.75" customHeight="1">
      <c r="A94" s="39"/>
      <c r="B94" s="40"/>
      <c r="C94" s="76"/>
      <c r="D94" s="70"/>
      <c r="E94" s="70"/>
      <c r="F94" s="43"/>
      <c r="G94" s="44"/>
      <c r="H94" s="43"/>
      <c r="I94" s="41"/>
      <c r="J94" s="41"/>
      <c r="K94" s="41"/>
      <c r="L94" s="70"/>
      <c r="M94" s="42"/>
      <c r="N94" s="42"/>
      <c r="O94" s="42"/>
      <c r="P94" s="40"/>
      <c r="Q94" s="39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</row>
    <row r="95" spans="1:91" ht="12.75" customHeight="1">
      <c r="A95" s="39"/>
      <c r="B95" s="40"/>
      <c r="C95" s="75" t="s">
        <v>74</v>
      </c>
      <c r="D95" s="34">
        <v>1032</v>
      </c>
      <c r="E95" s="34"/>
      <c r="F95" s="27"/>
      <c r="G95" s="38">
        <f>(D95-O95)/O95</f>
        <v>-0.09154929577464789</v>
      </c>
      <c r="H95" s="67"/>
      <c r="I95" s="25"/>
      <c r="J95" s="33">
        <f>SUM(L95:O95)</f>
        <v>4403</v>
      </c>
      <c r="K95" s="53"/>
      <c r="L95" s="45">
        <v>1086</v>
      </c>
      <c r="M95" s="34">
        <v>1079</v>
      </c>
      <c r="N95" s="34">
        <v>1102</v>
      </c>
      <c r="O95" s="77">
        <v>1136</v>
      </c>
      <c r="P95" s="40"/>
      <c r="Q95" s="39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</row>
    <row r="96" spans="1:91" ht="12.75" customHeight="1">
      <c r="A96" s="39"/>
      <c r="B96" s="40"/>
      <c r="C96" s="75" t="s">
        <v>11</v>
      </c>
      <c r="D96" s="34">
        <v>353</v>
      </c>
      <c r="E96" s="34"/>
      <c r="F96" s="27"/>
      <c r="G96" s="38">
        <f>(D96-O96)/O96</f>
        <v>-0.03021978021978022</v>
      </c>
      <c r="H96" s="67"/>
      <c r="I96" s="25"/>
      <c r="J96" s="33">
        <f>SUM(L96:O96)</f>
        <v>1454</v>
      </c>
      <c r="K96" s="53"/>
      <c r="L96" s="45">
        <v>370</v>
      </c>
      <c r="M96" s="34">
        <v>357</v>
      </c>
      <c r="N96" s="34">
        <v>363</v>
      </c>
      <c r="O96" s="77">
        <v>364</v>
      </c>
      <c r="P96" s="40"/>
      <c r="Q96" s="39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</row>
    <row r="97" spans="1:91" ht="12.75" customHeight="1">
      <c r="A97" s="39"/>
      <c r="B97" s="40"/>
      <c r="C97" s="75" t="s">
        <v>75</v>
      </c>
      <c r="D97" s="34">
        <v>-152</v>
      </c>
      <c r="E97" s="34"/>
      <c r="F97" s="27"/>
      <c r="G97" s="38">
        <f>(D97-O97)/O97</f>
        <v>0.013333333333333334</v>
      </c>
      <c r="H97" s="67"/>
      <c r="I97" s="25"/>
      <c r="J97" s="33">
        <f>SUM(L97:O97)</f>
        <v>-601</v>
      </c>
      <c r="K97" s="53"/>
      <c r="L97" s="45">
        <v>-148</v>
      </c>
      <c r="M97" s="34">
        <v>-151</v>
      </c>
      <c r="N97" s="34">
        <v>-152</v>
      </c>
      <c r="O97" s="77">
        <v>-150</v>
      </c>
      <c r="P97" s="40"/>
      <c r="Q97" s="39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</row>
    <row r="98" spans="1:91" s="47" customFormat="1" ht="12.75" customHeight="1">
      <c r="A98" s="39"/>
      <c r="B98" s="78"/>
      <c r="C98" s="76" t="s">
        <v>38</v>
      </c>
      <c r="D98" s="42">
        <f>SUM(D95:D97)</f>
        <v>1233</v>
      </c>
      <c r="E98" s="42"/>
      <c r="F98" s="43"/>
      <c r="G98" s="44">
        <f>(D98-O98)/O98</f>
        <v>-0.08666666666666667</v>
      </c>
      <c r="H98" s="43"/>
      <c r="I98" s="41"/>
      <c r="J98" s="41">
        <f>SUM(L98:O98)</f>
        <v>5256</v>
      </c>
      <c r="K98" s="41"/>
      <c r="L98" s="70">
        <f>SUM(L95:L97)</f>
        <v>1308</v>
      </c>
      <c r="M98" s="42">
        <f>SUM(M95:M97)</f>
        <v>1285</v>
      </c>
      <c r="N98" s="42">
        <f>SUM(N95:N97)</f>
        <v>1313</v>
      </c>
      <c r="O98" s="42">
        <f>SUM(O95:O97)</f>
        <v>1350</v>
      </c>
      <c r="P98" s="78"/>
      <c r="Q98" s="39"/>
      <c r="R98" s="46"/>
      <c r="S98" s="46"/>
      <c r="T98" s="46"/>
      <c r="U98" s="46"/>
      <c r="V98" s="46"/>
      <c r="W98" s="46"/>
      <c r="X98" s="46"/>
      <c r="Y98" s="46"/>
      <c r="Z98" s="46"/>
      <c r="AA98" s="46"/>
      <c r="AB98" s="46"/>
      <c r="AC98" s="46"/>
      <c r="AD98" s="46"/>
      <c r="AE98" s="46"/>
      <c r="AF98" s="46"/>
      <c r="AG98" s="46"/>
      <c r="AH98" s="46"/>
      <c r="AI98" s="46"/>
      <c r="AJ98" s="46"/>
      <c r="AK98" s="46"/>
      <c r="AL98" s="46"/>
      <c r="AM98" s="46"/>
      <c r="AN98" s="46"/>
      <c r="AO98" s="46"/>
      <c r="AP98" s="46"/>
      <c r="AQ98" s="46"/>
      <c r="AR98" s="46"/>
      <c r="AS98" s="46"/>
      <c r="AT98" s="46"/>
      <c r="AU98" s="46"/>
      <c r="AV98" s="46"/>
      <c r="AW98" s="46"/>
      <c r="AX98" s="46"/>
      <c r="AY98" s="46"/>
      <c r="AZ98" s="46"/>
      <c r="BA98" s="46"/>
      <c r="BB98" s="46"/>
      <c r="BC98" s="46"/>
      <c r="BD98" s="46"/>
      <c r="BE98" s="46"/>
      <c r="BF98" s="46"/>
      <c r="BG98" s="46"/>
      <c r="BH98" s="46"/>
      <c r="BI98" s="46"/>
      <c r="BJ98" s="46"/>
      <c r="BK98" s="46"/>
      <c r="BL98" s="46"/>
      <c r="BM98" s="46"/>
      <c r="BN98" s="46"/>
      <c r="BO98" s="46"/>
      <c r="BP98" s="46"/>
      <c r="BQ98" s="46"/>
      <c r="BR98" s="46"/>
      <c r="BS98" s="46"/>
      <c r="BT98" s="46"/>
      <c r="BU98" s="46"/>
      <c r="BV98" s="46"/>
      <c r="BW98" s="46"/>
      <c r="BX98" s="46"/>
      <c r="BY98" s="46"/>
      <c r="BZ98" s="46"/>
      <c r="CA98" s="46"/>
      <c r="CB98" s="46"/>
      <c r="CC98" s="46"/>
      <c r="CD98" s="46"/>
      <c r="CE98" s="46"/>
      <c r="CF98" s="46"/>
      <c r="CG98" s="46"/>
      <c r="CH98" s="46"/>
      <c r="CI98" s="46"/>
      <c r="CJ98" s="46"/>
      <c r="CK98" s="46"/>
      <c r="CL98" s="46"/>
      <c r="CM98" s="46"/>
    </row>
    <row r="99" spans="1:91" ht="12.75" customHeight="1">
      <c r="A99" s="7"/>
      <c r="B99" s="31"/>
      <c r="C99" s="76"/>
      <c r="D99" s="42"/>
      <c r="E99" s="42"/>
      <c r="F99" s="43"/>
      <c r="G99" s="44"/>
      <c r="H99" s="43"/>
      <c r="I99" s="41"/>
      <c r="J99" s="41"/>
      <c r="K99" s="41"/>
      <c r="L99" s="70"/>
      <c r="M99" s="42"/>
      <c r="N99" s="42"/>
      <c r="O99" s="42"/>
      <c r="P99" s="31"/>
      <c r="Q99" s="7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</row>
    <row r="100" spans="1:91" ht="12.75" customHeight="1">
      <c r="A100" s="39"/>
      <c r="B100" s="40"/>
      <c r="C100" s="40" t="s">
        <v>11</v>
      </c>
      <c r="D100" s="42">
        <v>95</v>
      </c>
      <c r="E100" s="42"/>
      <c r="F100" s="43"/>
      <c r="G100" s="44">
        <f>(D100-O100)/O100</f>
        <v>-0.18803418803418803</v>
      </c>
      <c r="H100" s="43"/>
      <c r="I100" s="41"/>
      <c r="J100" s="41">
        <f>SUM(L100:O100)</f>
        <v>389</v>
      </c>
      <c r="K100" s="41"/>
      <c r="L100" s="70">
        <v>94</v>
      </c>
      <c r="M100" s="42">
        <v>85</v>
      </c>
      <c r="N100" s="42">
        <v>93</v>
      </c>
      <c r="O100" s="42">
        <v>117</v>
      </c>
      <c r="P100" s="40"/>
      <c r="Q100" s="39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</row>
    <row r="101" spans="1:91" ht="12.75" customHeight="1">
      <c r="A101" s="7"/>
      <c r="B101" s="23"/>
      <c r="C101" s="52"/>
      <c r="D101" s="54"/>
      <c r="E101" s="54"/>
      <c r="F101" s="27"/>
      <c r="G101" s="43"/>
      <c r="H101" s="27"/>
      <c r="I101" s="25"/>
      <c r="J101" s="41"/>
      <c r="K101" s="25"/>
      <c r="L101" s="57"/>
      <c r="M101" s="54"/>
      <c r="N101" s="54"/>
      <c r="O101" s="54"/>
      <c r="P101" s="23"/>
      <c r="Q101" s="7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</row>
    <row r="102" spans="1:91" ht="12.75" customHeight="1">
      <c r="A102" s="39"/>
      <c r="B102" s="40"/>
      <c r="C102" s="40" t="s">
        <v>12</v>
      </c>
      <c r="D102" s="42">
        <v>-235</v>
      </c>
      <c r="E102" s="42"/>
      <c r="F102" s="43"/>
      <c r="G102" s="44">
        <f>(D102-O102)/O102</f>
        <v>-0.10305343511450382</v>
      </c>
      <c r="H102" s="43"/>
      <c r="I102" s="41"/>
      <c r="J102" s="41">
        <f>SUM(L102:O102)</f>
        <v>-1083</v>
      </c>
      <c r="K102" s="41"/>
      <c r="L102" s="70">
        <v>-274</v>
      </c>
      <c r="M102" s="42">
        <v>-274</v>
      </c>
      <c r="N102" s="42">
        <v>-273</v>
      </c>
      <c r="O102" s="42">
        <v>-262</v>
      </c>
      <c r="P102" s="40"/>
      <c r="Q102" s="39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</row>
    <row r="103" spans="1:91" ht="12.75" customHeight="1">
      <c r="A103" s="7"/>
      <c r="B103" s="23"/>
      <c r="C103" s="52"/>
      <c r="D103" s="54"/>
      <c r="E103" s="54"/>
      <c r="F103" s="27"/>
      <c r="G103" s="67"/>
      <c r="H103" s="27"/>
      <c r="I103" s="25"/>
      <c r="J103" s="53"/>
      <c r="K103" s="25"/>
      <c r="L103" s="57"/>
      <c r="M103" s="54"/>
      <c r="N103" s="54"/>
      <c r="O103" s="54"/>
      <c r="P103" s="23"/>
      <c r="Q103" s="7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</row>
    <row r="104" spans="1:91" ht="12.75" customHeight="1">
      <c r="A104" s="7"/>
      <c r="B104" s="23"/>
      <c r="C104" s="40" t="s">
        <v>13</v>
      </c>
      <c r="D104" s="42">
        <f>D75+D81+D100+D102</f>
        <v>2890</v>
      </c>
      <c r="E104" s="42"/>
      <c r="F104" s="43"/>
      <c r="G104" s="44">
        <f>(D104-O104)/O104</f>
        <v>-0.018342391304347828</v>
      </c>
      <c r="H104" s="43"/>
      <c r="I104" s="41"/>
      <c r="J104" s="41">
        <f>SUM(L104:O104)</f>
        <v>11819</v>
      </c>
      <c r="K104" s="41"/>
      <c r="L104" s="70">
        <f>L102+L100+L81+L75</f>
        <v>3008</v>
      </c>
      <c r="M104" s="42">
        <f>M102+M100+M81+M75</f>
        <v>2957</v>
      </c>
      <c r="N104" s="42">
        <f>N102+N100+N81+N75</f>
        <v>2910</v>
      </c>
      <c r="O104" s="42">
        <f>O102+O100+O81+O75</f>
        <v>2944</v>
      </c>
      <c r="P104" s="23"/>
      <c r="Q104" s="7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</row>
    <row r="105" spans="1:91" ht="9.75" customHeight="1">
      <c r="A105" s="7"/>
      <c r="B105" s="23"/>
      <c r="C105" s="40"/>
      <c r="D105" s="42"/>
      <c r="E105" s="42"/>
      <c r="F105" s="43"/>
      <c r="G105" s="43"/>
      <c r="H105" s="43"/>
      <c r="I105" s="41"/>
      <c r="J105" s="41"/>
      <c r="K105" s="41"/>
      <c r="L105" s="70"/>
      <c r="M105" s="42"/>
      <c r="N105" s="42"/>
      <c r="O105" s="42"/>
      <c r="P105" s="23"/>
      <c r="Q105" s="7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</row>
    <row r="106" spans="1:91" ht="9" customHeight="1">
      <c r="A106" s="7"/>
      <c r="B106" s="8"/>
      <c r="C106" s="9"/>
      <c r="D106" s="9"/>
      <c r="E106" s="9"/>
      <c r="F106" s="9"/>
      <c r="G106" s="9"/>
      <c r="H106" s="10"/>
      <c r="I106" s="9"/>
      <c r="J106" s="9"/>
      <c r="K106" s="9"/>
      <c r="L106" s="73"/>
      <c r="M106" s="9"/>
      <c r="N106" s="9"/>
      <c r="O106" s="9"/>
      <c r="P106" s="8"/>
      <c r="Q106" s="7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</row>
    <row r="107" spans="1:17" s="4" customFormat="1" ht="9" customHeight="1">
      <c r="A107" s="59"/>
      <c r="B107" s="60"/>
      <c r="C107" s="27"/>
      <c r="D107" s="27"/>
      <c r="E107" s="27"/>
      <c r="F107" s="27"/>
      <c r="G107" s="27"/>
      <c r="H107" s="61"/>
      <c r="I107" s="27"/>
      <c r="J107" s="27"/>
      <c r="K107" s="27"/>
      <c r="L107" s="79"/>
      <c r="M107" s="27"/>
      <c r="N107" s="27"/>
      <c r="O107" s="27"/>
      <c r="P107" s="60"/>
      <c r="Q107" s="59"/>
    </row>
    <row r="108" spans="1:91" ht="13.5">
      <c r="A108" s="7"/>
      <c r="B108" s="8"/>
      <c r="C108" s="9"/>
      <c r="D108" s="9"/>
      <c r="E108" s="9"/>
      <c r="F108" s="9"/>
      <c r="G108" s="9"/>
      <c r="H108" s="80"/>
      <c r="I108" s="81"/>
      <c r="J108" s="9"/>
      <c r="K108" s="9"/>
      <c r="L108" s="73"/>
      <c r="M108" s="9"/>
      <c r="N108" s="9"/>
      <c r="O108" s="9"/>
      <c r="P108" s="8"/>
      <c r="Q108" s="7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</row>
    <row r="109" spans="1:91" ht="15.75">
      <c r="A109" s="11"/>
      <c r="B109" s="12"/>
      <c r="C109" s="62" t="s">
        <v>48</v>
      </c>
      <c r="D109" s="17" t="s">
        <v>1</v>
      </c>
      <c r="E109" s="17"/>
      <c r="F109" s="18"/>
      <c r="G109" s="19" t="s">
        <v>2</v>
      </c>
      <c r="H109" s="20"/>
      <c r="I109" s="14"/>
      <c r="J109" s="21">
        <v>2004</v>
      </c>
      <c r="K109" s="22"/>
      <c r="L109" s="17" t="s">
        <v>3</v>
      </c>
      <c r="M109" s="17" t="s">
        <v>4</v>
      </c>
      <c r="N109" s="17" t="s">
        <v>5</v>
      </c>
      <c r="O109" s="17" t="s">
        <v>6</v>
      </c>
      <c r="P109" s="12"/>
      <c r="Q109" s="11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</row>
    <row r="110" spans="1:91" ht="14.25">
      <c r="A110" s="7"/>
      <c r="B110" s="23"/>
      <c r="C110" s="24" t="s">
        <v>49</v>
      </c>
      <c r="D110" s="26"/>
      <c r="E110" s="26"/>
      <c r="F110" s="2"/>
      <c r="G110" s="28" t="s">
        <v>8</v>
      </c>
      <c r="H110" s="28"/>
      <c r="I110" s="82"/>
      <c r="J110" s="63"/>
      <c r="K110" s="63"/>
      <c r="L110" s="64"/>
      <c r="M110" s="65"/>
      <c r="N110" s="65"/>
      <c r="O110" s="65"/>
      <c r="P110" s="23"/>
      <c r="Q110" s="7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</row>
    <row r="111" spans="1:91" ht="13.5">
      <c r="A111" s="7"/>
      <c r="B111" s="23"/>
      <c r="C111" s="30"/>
      <c r="D111" s="30"/>
      <c r="E111" s="30"/>
      <c r="F111" s="2"/>
      <c r="G111" s="27"/>
      <c r="H111" s="27"/>
      <c r="I111" s="82"/>
      <c r="J111" s="25"/>
      <c r="K111" s="25"/>
      <c r="L111" s="66"/>
      <c r="M111" s="30"/>
      <c r="N111" s="30"/>
      <c r="O111" s="30"/>
      <c r="P111" s="23"/>
      <c r="Q111" s="7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</row>
    <row r="112" spans="1:91" ht="13.5">
      <c r="A112" s="7"/>
      <c r="B112" s="31"/>
      <c r="C112" s="30" t="s">
        <v>33</v>
      </c>
      <c r="D112" s="36">
        <v>678</v>
      </c>
      <c r="E112" s="54"/>
      <c r="F112" s="2"/>
      <c r="G112" s="51">
        <f>(D112-O112)/O112</f>
        <v>0.21942446043165467</v>
      </c>
      <c r="H112" s="67"/>
      <c r="I112" s="82"/>
      <c r="J112" s="33">
        <f>SUM(L112:O112)</f>
        <v>2447</v>
      </c>
      <c r="K112" s="53"/>
      <c r="L112" s="45">
        <v>690</v>
      </c>
      <c r="M112" s="34">
        <v>630</v>
      </c>
      <c r="N112" s="34">
        <v>571</v>
      </c>
      <c r="O112" s="36">
        <v>556</v>
      </c>
      <c r="P112" s="31"/>
      <c r="Q112" s="7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</row>
    <row r="113" spans="1:91" ht="13.5">
      <c r="A113" s="7"/>
      <c r="B113" s="31"/>
      <c r="C113" s="30" t="s">
        <v>34</v>
      </c>
      <c r="D113" s="36">
        <v>419</v>
      </c>
      <c r="E113" s="54"/>
      <c r="F113" s="2"/>
      <c r="G113" s="51">
        <f>(D113-O113)/O113</f>
        <v>0.17366946778711484</v>
      </c>
      <c r="H113" s="67"/>
      <c r="I113" s="82"/>
      <c r="J113" s="33">
        <f>SUM(L113:O113)</f>
        <v>1542</v>
      </c>
      <c r="K113" s="53"/>
      <c r="L113" s="45">
        <v>414</v>
      </c>
      <c r="M113" s="34">
        <v>391</v>
      </c>
      <c r="N113" s="34">
        <v>380</v>
      </c>
      <c r="O113" s="36">
        <v>357</v>
      </c>
      <c r="P113" s="31"/>
      <c r="Q113" s="7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</row>
    <row r="114" spans="1:91" ht="13.5">
      <c r="A114" s="7"/>
      <c r="B114" s="31"/>
      <c r="C114" s="32" t="s">
        <v>35</v>
      </c>
      <c r="D114" s="36">
        <v>106</v>
      </c>
      <c r="E114" s="54"/>
      <c r="F114" s="2"/>
      <c r="G114" s="51">
        <f>(D114-O114)/O114</f>
        <v>0.009523809523809525</v>
      </c>
      <c r="H114" s="67"/>
      <c r="I114" s="82"/>
      <c r="J114" s="33">
        <f>SUM(L114:O114)</f>
        <v>423</v>
      </c>
      <c r="K114" s="53"/>
      <c r="L114" s="45">
        <v>85</v>
      </c>
      <c r="M114" s="34">
        <v>121</v>
      </c>
      <c r="N114" s="34">
        <v>112</v>
      </c>
      <c r="O114" s="36">
        <v>105</v>
      </c>
      <c r="P114" s="31"/>
      <c r="Q114" s="7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</row>
    <row r="115" spans="1:91" ht="13.5">
      <c r="A115" s="7"/>
      <c r="B115" s="31"/>
      <c r="C115" s="30" t="s">
        <v>11</v>
      </c>
      <c r="D115" s="36">
        <v>-4</v>
      </c>
      <c r="E115" s="54"/>
      <c r="F115" s="2"/>
      <c r="G115" s="51">
        <f>(D115-O115)/O115</f>
        <v>-0.5</v>
      </c>
      <c r="H115" s="67"/>
      <c r="I115" s="82"/>
      <c r="J115" s="33">
        <f>SUM(L115:O115)</f>
        <v>-29</v>
      </c>
      <c r="K115" s="53"/>
      <c r="L115" s="45">
        <v>-11</v>
      </c>
      <c r="M115" s="34">
        <v>-5</v>
      </c>
      <c r="N115" s="34">
        <v>-5</v>
      </c>
      <c r="O115" s="36">
        <v>-8</v>
      </c>
      <c r="P115" s="31"/>
      <c r="Q115" s="7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  <c r="CM115" s="4"/>
    </row>
    <row r="116" spans="1:91" ht="14.25">
      <c r="A116" s="39"/>
      <c r="B116" s="40"/>
      <c r="C116" s="40" t="s">
        <v>9</v>
      </c>
      <c r="D116" s="42">
        <f>SUM(D112:D115)</f>
        <v>1199</v>
      </c>
      <c r="E116" s="42"/>
      <c r="F116" s="2"/>
      <c r="G116" s="69">
        <f>(D116-O116)/O116</f>
        <v>0.18712871287128713</v>
      </c>
      <c r="H116" s="43"/>
      <c r="I116" s="82"/>
      <c r="J116" s="41">
        <f>SUM(J112:J115)</f>
        <v>4383</v>
      </c>
      <c r="K116" s="41"/>
      <c r="L116" s="70">
        <f>SUM(L112:L115)</f>
        <v>1178</v>
      </c>
      <c r="M116" s="42">
        <f>SUM(M112:M115)</f>
        <v>1137</v>
      </c>
      <c r="N116" s="42">
        <f>SUM(N112:N115)</f>
        <v>1058</v>
      </c>
      <c r="O116" s="42">
        <f>SUM(O112:O115)</f>
        <v>1010</v>
      </c>
      <c r="P116" s="40"/>
      <c r="Q116" s="39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/>
      <c r="CJ116" s="4"/>
      <c r="CK116" s="4"/>
      <c r="CL116" s="4"/>
      <c r="CM116" s="4"/>
    </row>
    <row r="117" spans="1:91" ht="13.5">
      <c r="A117" s="7"/>
      <c r="B117" s="23"/>
      <c r="C117" s="30"/>
      <c r="D117" s="30"/>
      <c r="E117" s="30"/>
      <c r="F117" s="2"/>
      <c r="G117" s="67"/>
      <c r="H117" s="27"/>
      <c r="I117" s="82"/>
      <c r="J117" s="53"/>
      <c r="K117" s="25"/>
      <c r="L117" s="66"/>
      <c r="M117" s="30"/>
      <c r="N117" s="30"/>
      <c r="O117" s="30"/>
      <c r="P117" s="23"/>
      <c r="Q117" s="7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  <c r="CI117" s="4"/>
      <c r="CJ117" s="4"/>
      <c r="CK117" s="4"/>
      <c r="CL117" s="4"/>
      <c r="CM117" s="4"/>
    </row>
    <row r="118" spans="1:91" ht="13.5">
      <c r="A118" s="7"/>
      <c r="B118" s="23"/>
      <c r="C118" s="30" t="s">
        <v>36</v>
      </c>
      <c r="D118" s="36">
        <v>511</v>
      </c>
      <c r="E118" s="54"/>
      <c r="F118" s="2"/>
      <c r="G118" s="51">
        <f>(D118-O118)/O118</f>
        <v>-0.06066176470588235</v>
      </c>
      <c r="H118" s="27"/>
      <c r="I118" s="82"/>
      <c r="J118" s="33">
        <f>SUM(L118:O118)</f>
        <v>2064</v>
      </c>
      <c r="K118" s="25"/>
      <c r="L118" s="45">
        <v>525</v>
      </c>
      <c r="M118" s="34">
        <v>494</v>
      </c>
      <c r="N118" s="34">
        <v>501</v>
      </c>
      <c r="O118" s="36">
        <v>544</v>
      </c>
      <c r="P118" s="23"/>
      <c r="Q118" s="7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  <c r="CJ118" s="4"/>
      <c r="CK118" s="4"/>
      <c r="CL118" s="4"/>
      <c r="CM118" s="4"/>
    </row>
    <row r="119" spans="1:91" ht="13.5">
      <c r="A119" s="7"/>
      <c r="B119" s="23"/>
      <c r="C119" s="30" t="s">
        <v>37</v>
      </c>
      <c r="D119" s="36">
        <v>602</v>
      </c>
      <c r="E119" s="54"/>
      <c r="F119" s="2"/>
      <c r="G119" s="51">
        <f>(D119-O119)/O119</f>
        <v>-0.0960960960960961</v>
      </c>
      <c r="H119" s="27"/>
      <c r="I119" s="82"/>
      <c r="J119" s="33">
        <f>SUM(L119:O119)</f>
        <v>2567</v>
      </c>
      <c r="K119" s="25"/>
      <c r="L119" s="45">
        <v>633</v>
      </c>
      <c r="M119" s="34">
        <v>625</v>
      </c>
      <c r="N119" s="34">
        <v>643</v>
      </c>
      <c r="O119" s="36">
        <v>666</v>
      </c>
      <c r="P119" s="23"/>
      <c r="Q119" s="7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  <c r="CH119" s="4"/>
      <c r="CI119" s="4"/>
      <c r="CJ119" s="4"/>
      <c r="CK119" s="4"/>
      <c r="CL119" s="4"/>
      <c r="CM119" s="4"/>
    </row>
    <row r="120" spans="1:91" ht="13.5">
      <c r="A120" s="7"/>
      <c r="B120" s="23"/>
      <c r="C120" s="30" t="s">
        <v>50</v>
      </c>
      <c r="D120" s="36">
        <v>1000</v>
      </c>
      <c r="E120" s="54"/>
      <c r="F120" s="2"/>
      <c r="G120" s="51">
        <f>(D120-O120)/O120</f>
        <v>-0.07918968692449356</v>
      </c>
      <c r="H120" s="27"/>
      <c r="I120" s="82"/>
      <c r="J120" s="33">
        <f>SUM(L120:O120)</f>
        <v>4215</v>
      </c>
      <c r="K120" s="25"/>
      <c r="L120" s="45">
        <v>1031</v>
      </c>
      <c r="M120" s="34">
        <v>1056</v>
      </c>
      <c r="N120" s="34">
        <v>1042</v>
      </c>
      <c r="O120" s="36">
        <v>1086</v>
      </c>
      <c r="P120" s="23"/>
      <c r="Q120" s="7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  <c r="CK120" s="4"/>
      <c r="CL120" s="4"/>
      <c r="CM120" s="4"/>
    </row>
    <row r="121" spans="1:91" ht="13.5">
      <c r="A121" s="7"/>
      <c r="B121" s="23"/>
      <c r="C121" s="30" t="s">
        <v>76</v>
      </c>
      <c r="D121" s="36">
        <v>-802</v>
      </c>
      <c r="E121" s="54"/>
      <c r="F121" s="2"/>
      <c r="G121" s="51">
        <f>(D121-O121)/O121</f>
        <v>-0.09276018099547512</v>
      </c>
      <c r="H121" s="27"/>
      <c r="I121" s="82"/>
      <c r="J121" s="33">
        <f>SUM(L121:O121)</f>
        <v>-3406</v>
      </c>
      <c r="K121" s="25"/>
      <c r="L121" s="45">
        <v>-846</v>
      </c>
      <c r="M121" s="34">
        <v>-827</v>
      </c>
      <c r="N121" s="34">
        <v>-849</v>
      </c>
      <c r="O121" s="36">
        <v>-884</v>
      </c>
      <c r="P121" s="23"/>
      <c r="Q121" s="7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  <c r="CG121" s="4"/>
      <c r="CH121" s="4"/>
      <c r="CI121" s="4"/>
      <c r="CJ121" s="4"/>
      <c r="CK121" s="4"/>
      <c r="CL121" s="4"/>
      <c r="CM121" s="4"/>
    </row>
    <row r="122" spans="1:91" ht="14.25">
      <c r="A122" s="39"/>
      <c r="B122" s="40"/>
      <c r="C122" s="40" t="s">
        <v>10</v>
      </c>
      <c r="D122" s="42">
        <f>SUM(D118:D121)</f>
        <v>1311</v>
      </c>
      <c r="E122" s="42"/>
      <c r="F122" s="2"/>
      <c r="G122" s="69">
        <f>(D122-O122)/O122</f>
        <v>-0.07152974504249292</v>
      </c>
      <c r="H122" s="43"/>
      <c r="I122" s="82"/>
      <c r="J122" s="41">
        <f>J118+J119+J120+J121</f>
        <v>5440</v>
      </c>
      <c r="K122" s="41"/>
      <c r="L122" s="70">
        <f>SUM(L118:L121)</f>
        <v>1343</v>
      </c>
      <c r="M122" s="42">
        <f>SUM(M118:M121)</f>
        <v>1348</v>
      </c>
      <c r="N122" s="42">
        <f>SUM(N118:N121)</f>
        <v>1337</v>
      </c>
      <c r="O122" s="42">
        <f>SUM(O118:O121)</f>
        <v>1412</v>
      </c>
      <c r="P122" s="40"/>
      <c r="Q122" s="39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  <c r="CJ122" s="4"/>
      <c r="CK122" s="4"/>
      <c r="CL122" s="4"/>
      <c r="CM122" s="4"/>
    </row>
    <row r="123" spans="1:91" ht="13.5">
      <c r="A123" s="7"/>
      <c r="B123" s="23"/>
      <c r="C123" s="30"/>
      <c r="D123" s="30"/>
      <c r="E123" s="30"/>
      <c r="F123" s="2"/>
      <c r="G123" s="43"/>
      <c r="H123" s="27"/>
      <c r="I123" s="82"/>
      <c r="J123" s="41"/>
      <c r="K123" s="25"/>
      <c r="L123" s="66"/>
      <c r="M123" s="30"/>
      <c r="N123" s="30"/>
      <c r="O123" s="30"/>
      <c r="P123" s="23"/>
      <c r="Q123" s="7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4"/>
      <c r="CE123" s="4"/>
      <c r="CF123" s="4"/>
      <c r="CG123" s="4"/>
      <c r="CH123" s="4"/>
      <c r="CI123" s="4"/>
      <c r="CJ123" s="4"/>
      <c r="CK123" s="4"/>
      <c r="CL123" s="4"/>
      <c r="CM123" s="4"/>
    </row>
    <row r="124" spans="1:91" ht="14.25">
      <c r="A124" s="39"/>
      <c r="B124" s="40"/>
      <c r="C124" s="40" t="s">
        <v>11</v>
      </c>
      <c r="D124" s="42">
        <v>99</v>
      </c>
      <c r="E124" s="42"/>
      <c r="F124" s="2"/>
      <c r="G124" s="69">
        <f>(D124-O124)/O124</f>
        <v>-0.08333333333333333</v>
      </c>
      <c r="H124" s="43"/>
      <c r="I124" s="82"/>
      <c r="J124" s="41">
        <f>SUM(L124:O124)</f>
        <v>434</v>
      </c>
      <c r="K124" s="41"/>
      <c r="L124" s="70">
        <v>132</v>
      </c>
      <c r="M124" s="42">
        <v>85</v>
      </c>
      <c r="N124" s="42">
        <v>109</v>
      </c>
      <c r="O124" s="42">
        <v>108</v>
      </c>
      <c r="P124" s="40"/>
      <c r="Q124" s="39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  <c r="CF124" s="4"/>
      <c r="CG124" s="4"/>
      <c r="CH124" s="4"/>
      <c r="CI124" s="4"/>
      <c r="CJ124" s="4"/>
      <c r="CK124" s="4"/>
      <c r="CL124" s="4"/>
      <c r="CM124" s="4"/>
    </row>
    <row r="125" spans="1:91" ht="14.25">
      <c r="A125" s="39"/>
      <c r="B125" s="40"/>
      <c r="C125" s="40"/>
      <c r="D125" s="42"/>
      <c r="E125" s="42"/>
      <c r="F125" s="2"/>
      <c r="G125" s="43"/>
      <c r="H125" s="43"/>
      <c r="I125" s="82"/>
      <c r="J125" s="41"/>
      <c r="K125" s="41"/>
      <c r="L125" s="70"/>
      <c r="M125" s="42"/>
      <c r="N125" s="42"/>
      <c r="O125" s="42"/>
      <c r="P125" s="40"/>
      <c r="Q125" s="39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  <c r="CA125" s="4"/>
      <c r="CB125" s="4"/>
      <c r="CC125" s="4"/>
      <c r="CD125" s="4"/>
      <c r="CE125" s="4"/>
      <c r="CF125" s="4"/>
      <c r="CG125" s="4"/>
      <c r="CH125" s="4"/>
      <c r="CI125" s="4"/>
      <c r="CJ125" s="4"/>
      <c r="CK125" s="4"/>
      <c r="CL125" s="4"/>
      <c r="CM125" s="4"/>
    </row>
    <row r="126" spans="1:31" ht="14.25">
      <c r="A126" s="39"/>
      <c r="B126" s="40"/>
      <c r="C126" s="40" t="s">
        <v>51</v>
      </c>
      <c r="D126" s="42">
        <v>-235</v>
      </c>
      <c r="E126" s="42"/>
      <c r="F126" s="2"/>
      <c r="G126" s="69">
        <f>(D126-O126)/O126</f>
        <v>-0.10305343511450382</v>
      </c>
      <c r="H126" s="43"/>
      <c r="I126" s="82"/>
      <c r="J126" s="41">
        <f>SUM(L126:O126)</f>
        <v>-1083</v>
      </c>
      <c r="K126" s="41"/>
      <c r="L126" s="70">
        <v>-274</v>
      </c>
      <c r="M126" s="42">
        <v>-274</v>
      </c>
      <c r="N126" s="42">
        <v>-273</v>
      </c>
      <c r="O126" s="42">
        <v>-262</v>
      </c>
      <c r="P126" s="40"/>
      <c r="Q126" s="39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</row>
    <row r="127" spans="1:31" ht="13.5">
      <c r="A127" s="7"/>
      <c r="B127" s="23"/>
      <c r="C127" s="30"/>
      <c r="D127" s="30"/>
      <c r="E127" s="30"/>
      <c r="F127" s="2"/>
      <c r="G127" s="67"/>
      <c r="H127" s="27"/>
      <c r="I127" s="82"/>
      <c r="J127" s="53"/>
      <c r="K127" s="25"/>
      <c r="L127" s="66"/>
      <c r="M127" s="30"/>
      <c r="N127" s="30"/>
      <c r="O127" s="30"/>
      <c r="P127" s="23"/>
      <c r="Q127" s="7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</row>
    <row r="128" spans="1:31" ht="14.25">
      <c r="A128" s="7"/>
      <c r="B128" s="23"/>
      <c r="C128" s="40" t="s">
        <v>52</v>
      </c>
      <c r="D128" s="42">
        <f>D116+D122+D124+D126</f>
        <v>2374</v>
      </c>
      <c r="E128" s="42"/>
      <c r="F128" s="2"/>
      <c r="G128" s="69">
        <f>(D128-O128)/O128</f>
        <v>0.04673721340388007</v>
      </c>
      <c r="H128" s="43"/>
      <c r="I128" s="82"/>
      <c r="J128" s="41">
        <f>J116+J122+J124+J126</f>
        <v>9174</v>
      </c>
      <c r="K128" s="41"/>
      <c r="L128" s="70">
        <f>L116+L122+L124+L126</f>
        <v>2379</v>
      </c>
      <c r="M128" s="42">
        <f>M116+M122+M124+M126</f>
        <v>2296</v>
      </c>
      <c r="N128" s="42">
        <f>N116+N122+N124+N126</f>
        <v>2231</v>
      </c>
      <c r="O128" s="42">
        <f>O116+O122+O124+O126</f>
        <v>2268</v>
      </c>
      <c r="P128" s="23"/>
      <c r="Q128" s="7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</row>
    <row r="129" spans="1:31" ht="14.25">
      <c r="A129" s="7"/>
      <c r="B129" s="23"/>
      <c r="C129" s="40"/>
      <c r="D129" s="42"/>
      <c r="E129" s="42"/>
      <c r="F129" s="2"/>
      <c r="G129" s="43"/>
      <c r="H129" s="43"/>
      <c r="I129" s="82"/>
      <c r="J129" s="41"/>
      <c r="K129" s="41"/>
      <c r="L129" s="70"/>
      <c r="M129" s="42"/>
      <c r="N129" s="42"/>
      <c r="O129" s="42"/>
      <c r="P129" s="23"/>
      <c r="Q129" s="7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</row>
    <row r="130" spans="1:31" ht="13.5">
      <c r="A130" s="7"/>
      <c r="B130" s="8"/>
      <c r="C130" s="9"/>
      <c r="D130" s="9"/>
      <c r="E130" s="9"/>
      <c r="F130" s="9"/>
      <c r="G130" s="9"/>
      <c r="H130" s="80"/>
      <c r="I130" s="81"/>
      <c r="J130" s="9"/>
      <c r="K130" s="9"/>
      <c r="L130" s="73"/>
      <c r="M130" s="9"/>
      <c r="N130" s="9"/>
      <c r="O130" s="9"/>
      <c r="P130" s="8"/>
      <c r="Q130" s="7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</row>
    <row r="131" spans="1:31" ht="13.5">
      <c r="A131" s="59"/>
      <c r="B131" s="60"/>
      <c r="C131" s="27"/>
      <c r="D131" s="3"/>
      <c r="E131" s="3"/>
      <c r="F131" s="3"/>
      <c r="G131" s="3"/>
      <c r="H131" s="3"/>
      <c r="I131" s="2"/>
      <c r="J131" s="27"/>
      <c r="K131" s="27"/>
      <c r="L131" s="79"/>
      <c r="M131" s="27"/>
      <c r="N131" s="27"/>
      <c r="O131" s="27"/>
      <c r="P131" s="60"/>
      <c r="Q131" s="59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</row>
    <row r="132" spans="1:31" ht="13.5">
      <c r="A132" s="7"/>
      <c r="B132" s="8"/>
      <c r="C132" s="9"/>
      <c r="D132" s="9"/>
      <c r="E132" s="9"/>
      <c r="F132" s="9"/>
      <c r="G132" s="9"/>
      <c r="H132" s="80"/>
      <c r="I132" s="81"/>
      <c r="J132" s="9"/>
      <c r="K132" s="9"/>
      <c r="L132" s="73"/>
      <c r="M132" s="9"/>
      <c r="N132" s="9"/>
      <c r="O132" s="9"/>
      <c r="P132" s="8"/>
      <c r="Q132" s="7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</row>
    <row r="133" spans="1:31" ht="15.75">
      <c r="A133" s="11"/>
      <c r="B133" s="12"/>
      <c r="C133" s="62" t="s">
        <v>48</v>
      </c>
      <c r="D133" s="17" t="s">
        <v>1</v>
      </c>
      <c r="E133" s="17"/>
      <c r="F133" s="18"/>
      <c r="G133" s="19" t="s">
        <v>2</v>
      </c>
      <c r="H133" s="20"/>
      <c r="I133" s="14"/>
      <c r="J133" s="21">
        <v>2004</v>
      </c>
      <c r="K133" s="22"/>
      <c r="L133" s="17" t="s">
        <v>3</v>
      </c>
      <c r="M133" s="17" t="s">
        <v>4</v>
      </c>
      <c r="N133" s="17" t="s">
        <v>5</v>
      </c>
      <c r="O133" s="17" t="s">
        <v>6</v>
      </c>
      <c r="P133" s="12"/>
      <c r="Q133" s="11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</row>
    <row r="134" spans="1:31" ht="14.25">
      <c r="A134" s="7"/>
      <c r="B134" s="23"/>
      <c r="C134" s="24" t="s">
        <v>53</v>
      </c>
      <c r="D134" s="30"/>
      <c r="E134" s="30"/>
      <c r="F134" s="2"/>
      <c r="G134" s="28" t="s">
        <v>8</v>
      </c>
      <c r="H134" s="27"/>
      <c r="I134" s="82"/>
      <c r="J134" s="25"/>
      <c r="K134" s="25"/>
      <c r="L134" s="66"/>
      <c r="M134" s="30"/>
      <c r="N134" s="30"/>
      <c r="O134" s="30"/>
      <c r="P134" s="23"/>
      <c r="Q134" s="7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</row>
    <row r="135" spans="1:31" ht="13.5">
      <c r="A135" s="7"/>
      <c r="B135" s="23"/>
      <c r="C135" s="30"/>
      <c r="D135" s="30"/>
      <c r="E135" s="30"/>
      <c r="F135" s="2"/>
      <c r="G135" s="27"/>
      <c r="H135" s="27"/>
      <c r="I135" s="82"/>
      <c r="J135" s="25"/>
      <c r="K135" s="25"/>
      <c r="L135" s="66"/>
      <c r="M135" s="30"/>
      <c r="N135" s="30"/>
      <c r="O135" s="30"/>
      <c r="P135" s="23"/>
      <c r="Q135" s="7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</row>
    <row r="136" spans="1:31" ht="13.5">
      <c r="A136" s="7"/>
      <c r="B136" s="23"/>
      <c r="C136" s="30" t="s">
        <v>33</v>
      </c>
      <c r="D136" s="36">
        <v>108</v>
      </c>
      <c r="E136" s="54"/>
      <c r="F136" s="2"/>
      <c r="G136" s="51">
        <f>(D136-O136)/O136</f>
        <v>0</v>
      </c>
      <c r="H136" s="67"/>
      <c r="I136" s="82"/>
      <c r="J136" s="33">
        <f>SUM(L136:O136)</f>
        <v>392</v>
      </c>
      <c r="K136" s="53"/>
      <c r="L136" s="45">
        <v>104</v>
      </c>
      <c r="M136" s="34">
        <v>94</v>
      </c>
      <c r="N136" s="34">
        <v>86</v>
      </c>
      <c r="O136" s="36">
        <v>108</v>
      </c>
      <c r="P136" s="23"/>
      <c r="Q136" s="7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</row>
    <row r="137" spans="1:31" ht="13.5">
      <c r="A137" s="7"/>
      <c r="B137" s="23"/>
      <c r="C137" s="30" t="s">
        <v>34</v>
      </c>
      <c r="D137" s="36">
        <v>37</v>
      </c>
      <c r="E137" s="54"/>
      <c r="F137" s="2"/>
      <c r="G137" s="51">
        <f>(D137-O137)/O137</f>
        <v>-0.02631578947368421</v>
      </c>
      <c r="H137" s="67"/>
      <c r="I137" s="82"/>
      <c r="J137" s="33">
        <f>SUM(L137:O137)</f>
        <v>144</v>
      </c>
      <c r="K137" s="53"/>
      <c r="L137" s="45">
        <v>41</v>
      </c>
      <c r="M137" s="34">
        <v>30</v>
      </c>
      <c r="N137" s="34">
        <v>35</v>
      </c>
      <c r="O137" s="36">
        <v>38</v>
      </c>
      <c r="P137" s="23"/>
      <c r="Q137" s="7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</row>
    <row r="138" spans="1:31" ht="13.5">
      <c r="A138" s="7"/>
      <c r="B138" s="23"/>
      <c r="C138" s="32" t="s">
        <v>35</v>
      </c>
      <c r="D138" s="36">
        <v>24</v>
      </c>
      <c r="E138" s="54"/>
      <c r="F138" s="2"/>
      <c r="G138" s="51">
        <f>(D138-O138)/O138</f>
        <v>-0.14285714285714285</v>
      </c>
      <c r="H138" s="67"/>
      <c r="I138" s="82"/>
      <c r="J138" s="33">
        <f>SUM(L138:O138)</f>
        <v>108</v>
      </c>
      <c r="K138" s="53"/>
      <c r="L138" s="45">
        <v>25</v>
      </c>
      <c r="M138" s="34">
        <v>28</v>
      </c>
      <c r="N138" s="34">
        <v>27</v>
      </c>
      <c r="O138" s="36">
        <v>28</v>
      </c>
      <c r="P138" s="23"/>
      <c r="Q138" s="7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</row>
    <row r="139" spans="1:31" ht="13.5">
      <c r="A139" s="7"/>
      <c r="B139" s="23"/>
      <c r="C139" s="32" t="s">
        <v>11</v>
      </c>
      <c r="D139" s="36">
        <v>1</v>
      </c>
      <c r="E139" s="54"/>
      <c r="F139" s="2"/>
      <c r="G139" s="51" t="s">
        <v>77</v>
      </c>
      <c r="H139" s="67"/>
      <c r="I139" s="82"/>
      <c r="J139" s="33">
        <f>SUM(L139:O139)</f>
        <v>0</v>
      </c>
      <c r="K139" s="53"/>
      <c r="L139" s="45">
        <v>0</v>
      </c>
      <c r="M139" s="34">
        <v>1</v>
      </c>
      <c r="N139" s="34">
        <v>0</v>
      </c>
      <c r="O139" s="36">
        <v>-1</v>
      </c>
      <c r="P139" s="23"/>
      <c r="Q139" s="7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</row>
    <row r="140" spans="1:31" ht="14.25">
      <c r="A140" s="39"/>
      <c r="B140" s="40"/>
      <c r="C140" s="40" t="s">
        <v>9</v>
      </c>
      <c r="D140" s="42">
        <f>SUM(D136:D139)</f>
        <v>170</v>
      </c>
      <c r="E140" s="42"/>
      <c r="F140" s="2"/>
      <c r="G140" s="69">
        <f>(D140-O140)/O140</f>
        <v>-0.017341040462427744</v>
      </c>
      <c r="H140" s="43"/>
      <c r="I140" s="82"/>
      <c r="J140" s="41">
        <f>SUM(J136:J139)</f>
        <v>644</v>
      </c>
      <c r="K140" s="41"/>
      <c r="L140" s="70">
        <f>SUM(L136:L139)</f>
        <v>170</v>
      </c>
      <c r="M140" s="42">
        <f>SUM(M136:M139)</f>
        <v>153</v>
      </c>
      <c r="N140" s="42">
        <f>SUM(N136:N139)</f>
        <v>148</v>
      </c>
      <c r="O140" s="42">
        <f>SUM(O136:O139)</f>
        <v>173</v>
      </c>
      <c r="P140" s="40"/>
      <c r="Q140" s="39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</row>
    <row r="141" spans="1:31" ht="13.5">
      <c r="A141" s="7"/>
      <c r="B141" s="23"/>
      <c r="C141" s="30"/>
      <c r="D141" s="30"/>
      <c r="E141" s="30"/>
      <c r="F141" s="2"/>
      <c r="G141" s="43"/>
      <c r="H141" s="27"/>
      <c r="I141" s="82"/>
      <c r="J141" s="41"/>
      <c r="K141" s="25"/>
      <c r="L141" s="66"/>
      <c r="M141" s="30"/>
      <c r="N141" s="30"/>
      <c r="O141" s="30"/>
      <c r="P141" s="23"/>
      <c r="Q141" s="7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</row>
    <row r="142" spans="1:31" ht="13.5">
      <c r="A142" s="7"/>
      <c r="B142" s="23"/>
      <c r="C142" s="30" t="s">
        <v>36</v>
      </c>
      <c r="D142" s="36">
        <v>6</v>
      </c>
      <c r="E142" s="54"/>
      <c r="F142" s="2"/>
      <c r="G142" s="51" t="s">
        <v>77</v>
      </c>
      <c r="H142" s="27"/>
      <c r="I142" s="82"/>
      <c r="J142" s="33">
        <f>SUM(L142:O142)</f>
        <v>6</v>
      </c>
      <c r="K142" s="25"/>
      <c r="L142" s="45">
        <v>2</v>
      </c>
      <c r="M142" s="34">
        <v>1</v>
      </c>
      <c r="N142" s="34">
        <v>3</v>
      </c>
      <c r="O142" s="36">
        <v>0</v>
      </c>
      <c r="P142" s="23"/>
      <c r="Q142" s="7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</row>
    <row r="143" spans="1:31" ht="13.5">
      <c r="A143" s="7"/>
      <c r="B143" s="23"/>
      <c r="C143" s="30" t="s">
        <v>37</v>
      </c>
      <c r="D143" s="36">
        <v>11</v>
      </c>
      <c r="E143" s="54"/>
      <c r="F143" s="2"/>
      <c r="G143" s="51">
        <f>(D143-O143)/O143</f>
        <v>-0.15384615384615385</v>
      </c>
      <c r="H143" s="27"/>
      <c r="I143" s="82"/>
      <c r="J143" s="33">
        <f>SUM(L143:O143)</f>
        <v>56</v>
      </c>
      <c r="K143" s="25"/>
      <c r="L143" s="45">
        <v>10</v>
      </c>
      <c r="M143" s="34">
        <v>14</v>
      </c>
      <c r="N143" s="34">
        <v>19</v>
      </c>
      <c r="O143" s="36">
        <v>13</v>
      </c>
      <c r="P143" s="23"/>
      <c r="Q143" s="7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</row>
    <row r="144" spans="1:31" ht="13.5">
      <c r="A144" s="7"/>
      <c r="B144" s="23"/>
      <c r="C144" s="30" t="s">
        <v>50</v>
      </c>
      <c r="D144" s="36">
        <v>278</v>
      </c>
      <c r="E144" s="54"/>
      <c r="F144" s="2"/>
      <c r="G144" s="51">
        <f>(D144-O144)/O144</f>
        <v>-0.10610932475884244</v>
      </c>
      <c r="H144" s="27"/>
      <c r="I144" s="82"/>
      <c r="J144" s="33">
        <f>SUM(L144:O144)</f>
        <v>1196</v>
      </c>
      <c r="K144" s="25"/>
      <c r="L144" s="45">
        <v>279</v>
      </c>
      <c r="M144" s="34">
        <v>301</v>
      </c>
      <c r="N144" s="34">
        <v>305</v>
      </c>
      <c r="O144" s="36">
        <v>311</v>
      </c>
      <c r="P144" s="23"/>
      <c r="Q144" s="7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</row>
    <row r="145" spans="1:31" ht="13.5">
      <c r="A145" s="7"/>
      <c r="B145" s="23"/>
      <c r="C145" s="30" t="s">
        <v>11</v>
      </c>
      <c r="D145" s="36">
        <v>0</v>
      </c>
      <c r="E145" s="54"/>
      <c r="F145" s="2"/>
      <c r="G145" s="51">
        <f>(D145-O145)/O145</f>
        <v>-1</v>
      </c>
      <c r="H145" s="27"/>
      <c r="I145" s="82"/>
      <c r="J145" s="33">
        <f>SUM(L145:O145)</f>
        <v>0</v>
      </c>
      <c r="K145" s="25"/>
      <c r="L145" s="45">
        <v>-1</v>
      </c>
      <c r="M145" s="34">
        <v>1</v>
      </c>
      <c r="N145" s="34">
        <v>-1</v>
      </c>
      <c r="O145" s="36">
        <v>1</v>
      </c>
      <c r="P145" s="23"/>
      <c r="Q145" s="7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</row>
    <row r="146" spans="1:31" ht="14.25">
      <c r="A146" s="39"/>
      <c r="B146" s="40"/>
      <c r="C146" s="40" t="s">
        <v>54</v>
      </c>
      <c r="D146" s="42">
        <f>SUM(D142:D145)</f>
        <v>295</v>
      </c>
      <c r="E146" s="42"/>
      <c r="F146" s="2"/>
      <c r="G146" s="69">
        <f>(D146-O146)/O146</f>
        <v>-0.09230769230769231</v>
      </c>
      <c r="H146" s="43"/>
      <c r="I146" s="82"/>
      <c r="J146" s="41">
        <f>SUM(L146:O146)</f>
        <v>1258</v>
      </c>
      <c r="K146" s="41"/>
      <c r="L146" s="70">
        <f>SUM(L142:L145)</f>
        <v>290</v>
      </c>
      <c r="M146" s="42">
        <f>SUM(M142:M145)</f>
        <v>317</v>
      </c>
      <c r="N146" s="42">
        <f>SUM(N142:N145)</f>
        <v>326</v>
      </c>
      <c r="O146" s="42">
        <f>SUM(O142:O145)</f>
        <v>325</v>
      </c>
      <c r="P146" s="40"/>
      <c r="Q146" s="39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</row>
    <row r="147" spans="1:31" ht="13.5">
      <c r="A147" s="7"/>
      <c r="B147" s="23"/>
      <c r="C147" s="30"/>
      <c r="D147" s="30"/>
      <c r="E147" s="30"/>
      <c r="F147" s="2"/>
      <c r="G147" s="43"/>
      <c r="H147" s="27"/>
      <c r="I147" s="82"/>
      <c r="J147" s="41"/>
      <c r="K147" s="25"/>
      <c r="L147" s="66"/>
      <c r="M147" s="30"/>
      <c r="N147" s="30"/>
      <c r="O147" s="30"/>
      <c r="P147" s="23"/>
      <c r="Q147" s="7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</row>
    <row r="148" spans="1:31" ht="14.25">
      <c r="A148" s="39"/>
      <c r="B148" s="40"/>
      <c r="C148" s="40" t="s">
        <v>11</v>
      </c>
      <c r="D148" s="42">
        <v>5</v>
      </c>
      <c r="E148" s="42"/>
      <c r="F148" s="2"/>
      <c r="G148" s="69">
        <f>(D148-O148)/O148</f>
        <v>-0.4444444444444444</v>
      </c>
      <c r="H148" s="43"/>
      <c r="I148" s="82"/>
      <c r="J148" s="41">
        <f>SUM(L148:O148)</f>
        <v>31</v>
      </c>
      <c r="K148" s="41"/>
      <c r="L148" s="70">
        <v>6</v>
      </c>
      <c r="M148" s="42">
        <v>8</v>
      </c>
      <c r="N148" s="42">
        <v>8</v>
      </c>
      <c r="O148" s="42">
        <v>9</v>
      </c>
      <c r="P148" s="40"/>
      <c r="Q148" s="39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</row>
    <row r="149" spans="1:31" ht="13.5">
      <c r="A149" s="7"/>
      <c r="B149" s="23"/>
      <c r="C149" s="30"/>
      <c r="D149" s="30"/>
      <c r="E149" s="30"/>
      <c r="F149" s="2"/>
      <c r="G149" s="27"/>
      <c r="H149" s="27"/>
      <c r="I149" s="82"/>
      <c r="J149" s="25"/>
      <c r="K149" s="25"/>
      <c r="L149" s="66"/>
      <c r="M149" s="30"/>
      <c r="N149" s="30"/>
      <c r="O149" s="30"/>
      <c r="P149" s="23"/>
      <c r="Q149" s="7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</row>
    <row r="150" spans="1:31" ht="14.25">
      <c r="A150" s="7"/>
      <c r="B150" s="23"/>
      <c r="C150" s="40" t="s">
        <v>19</v>
      </c>
      <c r="D150" s="42">
        <f>D140+D146+D148</f>
        <v>470</v>
      </c>
      <c r="E150" s="42"/>
      <c r="F150" s="2"/>
      <c r="G150" s="69">
        <f>(D150-O150)/O150</f>
        <v>-0.07297830374753451</v>
      </c>
      <c r="H150" s="43"/>
      <c r="I150" s="82"/>
      <c r="J150" s="41">
        <f>J140+J146+J148</f>
        <v>1933</v>
      </c>
      <c r="K150" s="41"/>
      <c r="L150" s="70">
        <f>L140+L146+L148</f>
        <v>466</v>
      </c>
      <c r="M150" s="42">
        <f>M140+M146+M148</f>
        <v>478</v>
      </c>
      <c r="N150" s="42">
        <f>N140+N146+N148</f>
        <v>482</v>
      </c>
      <c r="O150" s="42">
        <f>O140+O146+O148</f>
        <v>507</v>
      </c>
      <c r="P150" s="23"/>
      <c r="Q150" s="7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</row>
    <row r="151" spans="1:31" ht="14.25">
      <c r="A151" s="7"/>
      <c r="B151" s="23"/>
      <c r="C151" s="40"/>
      <c r="D151" s="42"/>
      <c r="E151" s="42"/>
      <c r="F151" s="2"/>
      <c r="G151" s="43"/>
      <c r="H151" s="43"/>
      <c r="I151" s="82"/>
      <c r="J151" s="41"/>
      <c r="K151" s="41"/>
      <c r="L151" s="70"/>
      <c r="M151" s="42"/>
      <c r="N151" s="42"/>
      <c r="O151" s="42"/>
      <c r="P151" s="23"/>
      <c r="Q151" s="7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</row>
    <row r="152" spans="1:31" ht="13.5">
      <c r="A152" s="7"/>
      <c r="B152" s="8"/>
      <c r="C152" s="9"/>
      <c r="D152" s="9"/>
      <c r="E152" s="9"/>
      <c r="F152" s="9"/>
      <c r="G152" s="9"/>
      <c r="H152" s="80"/>
      <c r="I152" s="81"/>
      <c r="J152" s="9"/>
      <c r="K152" s="9"/>
      <c r="L152" s="9"/>
      <c r="M152" s="9"/>
      <c r="N152" s="9"/>
      <c r="O152" s="9"/>
      <c r="P152" s="8"/>
      <c r="Q152" s="7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</row>
    <row r="153" spans="1:31" ht="13.5">
      <c r="A153" s="59"/>
      <c r="B153" s="60"/>
      <c r="C153" s="27"/>
      <c r="D153" s="3"/>
      <c r="E153" s="3"/>
      <c r="F153" s="3"/>
      <c r="G153" s="3"/>
      <c r="H153" s="3"/>
      <c r="I153" s="2"/>
      <c r="J153" s="27"/>
      <c r="K153" s="27"/>
      <c r="L153" s="79"/>
      <c r="M153" s="27"/>
      <c r="N153" s="27"/>
      <c r="O153" s="27"/>
      <c r="P153" s="60"/>
      <c r="Q153" s="59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</row>
    <row r="154" spans="1:31" ht="13.5">
      <c r="A154" s="7"/>
      <c r="B154" s="8"/>
      <c r="C154" s="9"/>
      <c r="D154" s="9"/>
      <c r="E154" s="9"/>
      <c r="F154" s="9"/>
      <c r="G154" s="9"/>
      <c r="H154" s="80"/>
      <c r="I154" s="81"/>
      <c r="J154" s="9"/>
      <c r="K154" s="9"/>
      <c r="L154" s="73"/>
      <c r="M154" s="9"/>
      <c r="N154" s="9"/>
      <c r="O154" s="9"/>
      <c r="P154" s="8"/>
      <c r="Q154" s="7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</row>
    <row r="155" spans="1:31" ht="15.75">
      <c r="A155" s="11"/>
      <c r="B155" s="12"/>
      <c r="C155" s="62" t="s">
        <v>48</v>
      </c>
      <c r="D155" s="17" t="s">
        <v>1</v>
      </c>
      <c r="E155" s="17"/>
      <c r="F155" s="18"/>
      <c r="G155" s="19" t="s">
        <v>2</v>
      </c>
      <c r="H155" s="20"/>
      <c r="I155" s="14"/>
      <c r="J155" s="21">
        <v>2004</v>
      </c>
      <c r="K155" s="22"/>
      <c r="L155" s="17" t="s">
        <v>3</v>
      </c>
      <c r="M155" s="17" t="s">
        <v>4</v>
      </c>
      <c r="N155" s="17" t="s">
        <v>5</v>
      </c>
      <c r="O155" s="17" t="s">
        <v>6</v>
      </c>
      <c r="P155" s="12"/>
      <c r="Q155" s="11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</row>
    <row r="156" spans="1:31" ht="14.25">
      <c r="A156" s="7"/>
      <c r="B156" s="23"/>
      <c r="C156" s="24" t="s">
        <v>55</v>
      </c>
      <c r="D156" s="30"/>
      <c r="E156" s="30"/>
      <c r="F156" s="2"/>
      <c r="G156" s="28" t="s">
        <v>8</v>
      </c>
      <c r="H156" s="27"/>
      <c r="I156" s="82"/>
      <c r="J156" s="25"/>
      <c r="K156" s="25"/>
      <c r="L156" s="66"/>
      <c r="M156" s="30"/>
      <c r="N156" s="30"/>
      <c r="O156" s="30"/>
      <c r="P156" s="23"/>
      <c r="Q156" s="7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</row>
    <row r="157" spans="1:31" ht="13.5">
      <c r="A157" s="7"/>
      <c r="B157" s="23"/>
      <c r="C157" s="30"/>
      <c r="D157" s="30"/>
      <c r="E157" s="30"/>
      <c r="F157" s="2"/>
      <c r="G157" s="27"/>
      <c r="H157" s="27"/>
      <c r="I157" s="82"/>
      <c r="J157" s="25"/>
      <c r="K157" s="25"/>
      <c r="L157" s="66"/>
      <c r="M157" s="30"/>
      <c r="N157" s="30"/>
      <c r="O157" s="30"/>
      <c r="P157" s="23"/>
      <c r="Q157" s="7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</row>
    <row r="158" spans="1:31" ht="13.5">
      <c r="A158" s="7"/>
      <c r="B158" s="23"/>
      <c r="C158" s="30" t="s">
        <v>33</v>
      </c>
      <c r="D158" s="36">
        <v>65</v>
      </c>
      <c r="E158" s="54"/>
      <c r="F158" s="2"/>
      <c r="G158" s="123" t="s">
        <v>78</v>
      </c>
      <c r="H158" s="67"/>
      <c r="I158" s="82"/>
      <c r="J158" s="33">
        <f>SUM(L158:O158)</f>
        <v>147</v>
      </c>
      <c r="K158" s="53"/>
      <c r="L158" s="45">
        <v>72</v>
      </c>
      <c r="M158" s="34">
        <v>37</v>
      </c>
      <c r="N158" s="34">
        <v>19</v>
      </c>
      <c r="O158" s="36">
        <v>19</v>
      </c>
      <c r="P158" s="23"/>
      <c r="Q158" s="7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</row>
    <row r="159" spans="1:31" ht="13.5">
      <c r="A159" s="7"/>
      <c r="B159" s="23"/>
      <c r="C159" s="30" t="s">
        <v>34</v>
      </c>
      <c r="D159" s="36">
        <v>19</v>
      </c>
      <c r="E159" s="54"/>
      <c r="F159" s="2"/>
      <c r="G159" s="123" t="s">
        <v>78</v>
      </c>
      <c r="H159" s="67"/>
      <c r="I159" s="82"/>
      <c r="J159" s="33">
        <f>SUM(L159:O159)</f>
        <v>31</v>
      </c>
      <c r="K159" s="53"/>
      <c r="L159" s="45">
        <v>15</v>
      </c>
      <c r="M159" s="34">
        <v>5</v>
      </c>
      <c r="N159" s="34">
        <v>6</v>
      </c>
      <c r="O159" s="36">
        <v>5</v>
      </c>
      <c r="P159" s="23"/>
      <c r="Q159" s="7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</row>
    <row r="160" spans="1:31" ht="13.5">
      <c r="A160" s="7"/>
      <c r="B160" s="23"/>
      <c r="C160" s="32" t="s">
        <v>35</v>
      </c>
      <c r="D160" s="36">
        <v>5</v>
      </c>
      <c r="E160" s="54"/>
      <c r="F160" s="2"/>
      <c r="G160" s="38">
        <f>(D160-O160)/O160</f>
        <v>-0.16666666666666666</v>
      </c>
      <c r="H160" s="67"/>
      <c r="I160" s="82"/>
      <c r="J160" s="33">
        <f>SUM(L160:O160)</f>
        <v>6</v>
      </c>
      <c r="K160" s="53"/>
      <c r="L160" s="45">
        <v>-11</v>
      </c>
      <c r="M160" s="34">
        <v>5</v>
      </c>
      <c r="N160" s="34">
        <v>6</v>
      </c>
      <c r="O160" s="36">
        <v>6</v>
      </c>
      <c r="P160" s="23"/>
      <c r="Q160" s="7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</row>
    <row r="161" spans="1:31" ht="13.5">
      <c r="A161" s="7"/>
      <c r="B161" s="23"/>
      <c r="C161" s="32" t="s">
        <v>11</v>
      </c>
      <c r="D161" s="36">
        <v>0</v>
      </c>
      <c r="E161" s="54"/>
      <c r="F161" s="2"/>
      <c r="G161" s="38">
        <f>(D161-O161)/O161</f>
        <v>-1</v>
      </c>
      <c r="H161" s="67"/>
      <c r="I161" s="82"/>
      <c r="J161" s="33">
        <f>SUM(L161:O161)</f>
        <v>0</v>
      </c>
      <c r="K161" s="53"/>
      <c r="L161" s="45">
        <v>0</v>
      </c>
      <c r="M161" s="34">
        <v>0</v>
      </c>
      <c r="N161" s="34">
        <v>-1</v>
      </c>
      <c r="O161" s="36">
        <v>1</v>
      </c>
      <c r="P161" s="23"/>
      <c r="Q161" s="7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</row>
    <row r="162" spans="1:31" ht="14.25">
      <c r="A162" s="39"/>
      <c r="B162" s="40"/>
      <c r="C162" s="40" t="s">
        <v>9</v>
      </c>
      <c r="D162" s="42">
        <f>SUM(D158:D161)</f>
        <v>89</v>
      </c>
      <c r="E162" s="42"/>
      <c r="F162" s="2"/>
      <c r="G162" s="44">
        <f>(D162-O162)/O162</f>
        <v>1.8709677419354838</v>
      </c>
      <c r="H162" s="43"/>
      <c r="I162" s="82"/>
      <c r="J162" s="41">
        <f>SUM(L162:O162)</f>
        <v>184</v>
      </c>
      <c r="K162" s="41"/>
      <c r="L162" s="70">
        <f>SUM(L158:L161)</f>
        <v>76</v>
      </c>
      <c r="M162" s="42">
        <f>SUM(M158:M161)</f>
        <v>47</v>
      </c>
      <c r="N162" s="42">
        <f>SUM(N158:N161)</f>
        <v>30</v>
      </c>
      <c r="O162" s="42">
        <f>SUM(O158:O161)</f>
        <v>31</v>
      </c>
      <c r="P162" s="40"/>
      <c r="Q162" s="39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</row>
    <row r="163" spans="1:31" ht="13.5">
      <c r="A163" s="7"/>
      <c r="B163" s="23"/>
      <c r="C163" s="30"/>
      <c r="D163" s="30"/>
      <c r="E163" s="30"/>
      <c r="F163" s="2"/>
      <c r="G163" s="43"/>
      <c r="H163" s="27"/>
      <c r="I163" s="82"/>
      <c r="J163" s="41"/>
      <c r="K163" s="25"/>
      <c r="L163" s="66"/>
      <c r="M163" s="30"/>
      <c r="N163" s="30"/>
      <c r="O163" s="30"/>
      <c r="P163" s="23"/>
      <c r="Q163" s="7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</row>
    <row r="164" spans="1:31" ht="13.5">
      <c r="A164" s="7"/>
      <c r="B164" s="23"/>
      <c r="C164" s="30" t="s">
        <v>36</v>
      </c>
      <c r="D164" s="36">
        <v>4</v>
      </c>
      <c r="E164" s="54"/>
      <c r="F164" s="2"/>
      <c r="G164" s="38">
        <f>(D164-O164)/O164</f>
        <v>0.3333333333333333</v>
      </c>
      <c r="H164" s="27"/>
      <c r="I164" s="82"/>
      <c r="J164" s="33">
        <f>SUM(L164:O164)</f>
        <v>13</v>
      </c>
      <c r="K164" s="25"/>
      <c r="L164" s="45">
        <v>4</v>
      </c>
      <c r="M164" s="34">
        <v>3</v>
      </c>
      <c r="N164" s="34">
        <v>3</v>
      </c>
      <c r="O164" s="36">
        <v>3</v>
      </c>
      <c r="P164" s="23"/>
      <c r="Q164" s="7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</row>
    <row r="165" spans="1:31" ht="13.5">
      <c r="A165" s="7"/>
      <c r="B165" s="23"/>
      <c r="C165" s="30" t="s">
        <v>37</v>
      </c>
      <c r="D165" s="36">
        <v>2</v>
      </c>
      <c r="E165" s="54"/>
      <c r="F165" s="2"/>
      <c r="G165" s="38">
        <f>(D165-O165)/O165</f>
        <v>-0.3333333333333333</v>
      </c>
      <c r="H165" s="27"/>
      <c r="I165" s="82"/>
      <c r="J165" s="33">
        <f>SUM(L165:O165)</f>
        <v>11</v>
      </c>
      <c r="K165" s="25"/>
      <c r="L165" s="45">
        <v>3</v>
      </c>
      <c r="M165" s="34">
        <v>3</v>
      </c>
      <c r="N165" s="34">
        <v>2</v>
      </c>
      <c r="O165" s="36">
        <v>3</v>
      </c>
      <c r="P165" s="23"/>
      <c r="Q165" s="7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</row>
    <row r="166" spans="1:31" ht="13.5">
      <c r="A166" s="7"/>
      <c r="B166" s="23"/>
      <c r="C166" s="30" t="s">
        <v>50</v>
      </c>
      <c r="D166" s="36">
        <v>6</v>
      </c>
      <c r="E166" s="54"/>
      <c r="F166" s="2"/>
      <c r="G166" s="38">
        <f>(D166-O166)/O166</f>
        <v>0.2</v>
      </c>
      <c r="H166" s="27"/>
      <c r="I166" s="82"/>
      <c r="J166" s="33">
        <f>SUM(L166:O166)</f>
        <v>27</v>
      </c>
      <c r="K166" s="25"/>
      <c r="L166" s="45">
        <v>11</v>
      </c>
      <c r="M166" s="34">
        <v>5</v>
      </c>
      <c r="N166" s="34">
        <v>6</v>
      </c>
      <c r="O166" s="36">
        <v>5</v>
      </c>
      <c r="P166" s="23"/>
      <c r="Q166" s="7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</row>
    <row r="167" spans="1:31" ht="13.5">
      <c r="A167" s="7"/>
      <c r="B167" s="23"/>
      <c r="C167" s="30" t="s">
        <v>11</v>
      </c>
      <c r="D167" s="36">
        <v>0</v>
      </c>
      <c r="E167" s="54"/>
      <c r="F167" s="2"/>
      <c r="G167" s="51" t="s">
        <v>77</v>
      </c>
      <c r="H167" s="27"/>
      <c r="I167" s="82"/>
      <c r="J167" s="33">
        <f>SUM(L167:O167)</f>
        <v>0</v>
      </c>
      <c r="K167" s="25"/>
      <c r="L167" s="45">
        <v>-1</v>
      </c>
      <c r="M167" s="34">
        <v>0</v>
      </c>
      <c r="N167" s="34">
        <v>1</v>
      </c>
      <c r="O167" s="36">
        <v>0</v>
      </c>
      <c r="P167" s="23"/>
      <c r="Q167" s="7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</row>
    <row r="168" spans="1:31" ht="14.25">
      <c r="A168" s="39"/>
      <c r="B168" s="40"/>
      <c r="C168" s="40" t="s">
        <v>54</v>
      </c>
      <c r="D168" s="42">
        <f>SUM(D164:D167)</f>
        <v>12</v>
      </c>
      <c r="E168" s="42"/>
      <c r="F168" s="2"/>
      <c r="G168" s="44">
        <f>(D168-O168)/O168</f>
        <v>0.09090909090909091</v>
      </c>
      <c r="H168" s="43"/>
      <c r="I168" s="82"/>
      <c r="J168" s="41">
        <f>SUM(L168:O168)</f>
        <v>51</v>
      </c>
      <c r="K168" s="41"/>
      <c r="L168" s="70">
        <f>SUM(L164:L167)</f>
        <v>17</v>
      </c>
      <c r="M168" s="42">
        <f>SUM(M164:M167)</f>
        <v>11</v>
      </c>
      <c r="N168" s="42">
        <f>SUM(N164:N167)</f>
        <v>12</v>
      </c>
      <c r="O168" s="42">
        <f>SUM(O164:O167)</f>
        <v>11</v>
      </c>
      <c r="P168" s="40"/>
      <c r="Q168" s="39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</row>
    <row r="169" spans="1:31" ht="13.5">
      <c r="A169" s="7"/>
      <c r="B169" s="23"/>
      <c r="C169" s="30"/>
      <c r="D169" s="30"/>
      <c r="E169" s="30"/>
      <c r="F169" s="2"/>
      <c r="G169" s="43"/>
      <c r="H169" s="27"/>
      <c r="I169" s="82"/>
      <c r="J169" s="41"/>
      <c r="K169" s="25"/>
      <c r="L169" s="66"/>
      <c r="M169" s="30"/>
      <c r="N169" s="30"/>
      <c r="O169" s="30"/>
      <c r="P169" s="23"/>
      <c r="Q169" s="7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</row>
    <row r="170" spans="1:31" ht="14.25">
      <c r="A170" s="39"/>
      <c r="B170" s="40"/>
      <c r="C170" s="40" t="s">
        <v>11</v>
      </c>
      <c r="D170" s="42">
        <v>7</v>
      </c>
      <c r="E170" s="42"/>
      <c r="F170" s="2"/>
      <c r="G170" s="44">
        <f>(D170-O170)/O170</f>
        <v>0.4</v>
      </c>
      <c r="H170" s="43"/>
      <c r="I170" s="82"/>
      <c r="J170" s="41">
        <f>SUM(L170:O170)</f>
        <v>22</v>
      </c>
      <c r="K170" s="41"/>
      <c r="L170" s="70">
        <v>4</v>
      </c>
      <c r="M170" s="42">
        <v>9</v>
      </c>
      <c r="N170" s="42">
        <v>4</v>
      </c>
      <c r="O170" s="42">
        <v>5</v>
      </c>
      <c r="P170" s="40"/>
      <c r="Q170" s="39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</row>
    <row r="171" spans="1:31" ht="13.5">
      <c r="A171" s="7"/>
      <c r="B171" s="23"/>
      <c r="C171" s="30"/>
      <c r="D171" s="30"/>
      <c r="E171" s="30"/>
      <c r="F171" s="2"/>
      <c r="G171" s="27"/>
      <c r="H171" s="27"/>
      <c r="I171" s="82"/>
      <c r="J171" s="25"/>
      <c r="K171" s="25"/>
      <c r="L171" s="66"/>
      <c r="M171" s="30"/>
      <c r="N171" s="30"/>
      <c r="O171" s="30"/>
      <c r="P171" s="23"/>
      <c r="Q171" s="7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</row>
    <row r="172" spans="1:31" ht="14.25">
      <c r="A172" s="7"/>
      <c r="B172" s="23"/>
      <c r="C172" s="40" t="s">
        <v>20</v>
      </c>
      <c r="D172" s="42">
        <f>D162+D168+D170</f>
        <v>108</v>
      </c>
      <c r="E172" s="42"/>
      <c r="F172" s="2"/>
      <c r="G172" s="44">
        <f>(D172-O172)/O172</f>
        <v>1.297872340425532</v>
      </c>
      <c r="H172" s="43"/>
      <c r="I172" s="82"/>
      <c r="J172" s="41">
        <f>J162+J168+J170</f>
        <v>257</v>
      </c>
      <c r="K172" s="41"/>
      <c r="L172" s="70">
        <f>L162+L168+L170</f>
        <v>97</v>
      </c>
      <c r="M172" s="42">
        <f>M162+M168+M170</f>
        <v>67</v>
      </c>
      <c r="N172" s="42">
        <f>N162+N168+N170</f>
        <v>46</v>
      </c>
      <c r="O172" s="42">
        <f>O162+O168+O170</f>
        <v>47</v>
      </c>
      <c r="P172" s="23"/>
      <c r="Q172" s="7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</row>
    <row r="173" spans="1:31" ht="14.25">
      <c r="A173" s="7"/>
      <c r="B173" s="23"/>
      <c r="C173" s="40"/>
      <c r="D173" s="42"/>
      <c r="E173" s="42"/>
      <c r="F173" s="2"/>
      <c r="G173" s="43"/>
      <c r="H173" s="43"/>
      <c r="I173" s="82"/>
      <c r="J173" s="41"/>
      <c r="K173" s="41"/>
      <c r="L173" s="42"/>
      <c r="M173" s="42"/>
      <c r="N173" s="42"/>
      <c r="O173" s="42"/>
      <c r="P173" s="23"/>
      <c r="Q173" s="7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</row>
    <row r="174" spans="1:31" ht="13.5">
      <c r="A174" s="7"/>
      <c r="B174" s="8"/>
      <c r="C174" s="9"/>
      <c r="D174" s="9"/>
      <c r="E174" s="9"/>
      <c r="F174" s="9"/>
      <c r="G174" s="9"/>
      <c r="H174" s="80"/>
      <c r="I174" s="81"/>
      <c r="J174" s="9"/>
      <c r="K174" s="9"/>
      <c r="L174" s="9"/>
      <c r="M174" s="9"/>
      <c r="N174" s="9"/>
      <c r="O174" s="9"/>
      <c r="P174" s="8"/>
      <c r="Q174" s="7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</row>
    <row r="175" spans="1:31" ht="13.5">
      <c r="A175" s="59"/>
      <c r="B175" s="60"/>
      <c r="C175" s="27"/>
      <c r="D175" s="3"/>
      <c r="E175" s="3"/>
      <c r="F175" s="3"/>
      <c r="G175" s="3"/>
      <c r="H175" s="3"/>
      <c r="I175" s="2"/>
      <c r="J175" s="27"/>
      <c r="K175" s="27"/>
      <c r="L175" s="27"/>
      <c r="M175" s="27"/>
      <c r="N175" s="27"/>
      <c r="O175" s="27"/>
      <c r="P175" s="60"/>
      <c r="Q175" s="59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</row>
    <row r="176" spans="1:31" ht="13.5">
      <c r="A176" s="7"/>
      <c r="B176" s="8"/>
      <c r="C176" s="9"/>
      <c r="D176" s="9"/>
      <c r="E176" s="9"/>
      <c r="F176" s="9"/>
      <c r="G176" s="9"/>
      <c r="H176" s="80"/>
      <c r="I176" s="81"/>
      <c r="J176" s="9"/>
      <c r="K176" s="9"/>
      <c r="L176" s="9"/>
      <c r="M176" s="9"/>
      <c r="N176" s="9"/>
      <c r="O176" s="9"/>
      <c r="P176" s="8"/>
      <c r="Q176" s="7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</row>
    <row r="177" spans="1:31" ht="15.75">
      <c r="A177" s="11"/>
      <c r="B177" s="12"/>
      <c r="C177" s="62" t="s">
        <v>48</v>
      </c>
      <c r="D177" s="17" t="s">
        <v>1</v>
      </c>
      <c r="E177" s="17"/>
      <c r="F177" s="18"/>
      <c r="G177" s="19" t="s">
        <v>2</v>
      </c>
      <c r="H177" s="20"/>
      <c r="I177" s="14"/>
      <c r="J177" s="21">
        <v>2004</v>
      </c>
      <c r="K177" s="22"/>
      <c r="L177" s="17" t="s">
        <v>3</v>
      </c>
      <c r="M177" s="17" t="s">
        <v>4</v>
      </c>
      <c r="N177" s="17" t="s">
        <v>5</v>
      </c>
      <c r="O177" s="17" t="s">
        <v>6</v>
      </c>
      <c r="P177" s="12"/>
      <c r="Q177" s="11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</row>
    <row r="178" spans="1:31" ht="14.25">
      <c r="A178" s="7"/>
      <c r="B178" s="23"/>
      <c r="C178" s="24" t="s">
        <v>22</v>
      </c>
      <c r="D178" s="30"/>
      <c r="E178" s="30"/>
      <c r="F178" s="2"/>
      <c r="G178" s="28" t="s">
        <v>8</v>
      </c>
      <c r="H178" s="27"/>
      <c r="I178" s="82"/>
      <c r="J178" s="25"/>
      <c r="K178" s="25"/>
      <c r="L178" s="30"/>
      <c r="M178" s="30"/>
      <c r="N178" s="30"/>
      <c r="O178" s="30"/>
      <c r="P178" s="23"/>
      <c r="Q178" s="7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</row>
    <row r="179" spans="1:31" ht="13.5">
      <c r="A179" s="7"/>
      <c r="B179" s="23"/>
      <c r="C179" s="30"/>
      <c r="D179" s="30"/>
      <c r="E179" s="30"/>
      <c r="F179" s="2"/>
      <c r="G179" s="27"/>
      <c r="H179" s="27"/>
      <c r="I179" s="82"/>
      <c r="J179" s="25"/>
      <c r="K179" s="25"/>
      <c r="L179" s="30"/>
      <c r="M179" s="30"/>
      <c r="N179" s="30"/>
      <c r="O179" s="30"/>
      <c r="P179" s="23"/>
      <c r="Q179" s="7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</row>
    <row r="180" spans="1:31" ht="13.5">
      <c r="A180" s="7"/>
      <c r="B180" s="23"/>
      <c r="C180" s="30" t="s">
        <v>33</v>
      </c>
      <c r="D180" s="36">
        <v>-38</v>
      </c>
      <c r="E180" s="54"/>
      <c r="F180" s="2"/>
      <c r="G180" s="35" t="s">
        <v>77</v>
      </c>
      <c r="H180" s="67"/>
      <c r="I180" s="82"/>
      <c r="J180" s="33">
        <f>SUM(L180:O180)</f>
        <v>161</v>
      </c>
      <c r="K180" s="53"/>
      <c r="L180" s="45">
        <v>13</v>
      </c>
      <c r="M180" s="34">
        <v>47</v>
      </c>
      <c r="N180" s="34">
        <v>69</v>
      </c>
      <c r="O180" s="36">
        <v>32</v>
      </c>
      <c r="P180" s="23"/>
      <c r="Q180" s="7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</row>
    <row r="181" spans="1:31" ht="13.5">
      <c r="A181" s="7"/>
      <c r="B181" s="23"/>
      <c r="C181" s="30" t="s">
        <v>34</v>
      </c>
      <c r="D181" s="36">
        <v>138</v>
      </c>
      <c r="E181" s="54"/>
      <c r="F181" s="2"/>
      <c r="G181" s="35">
        <f>(D181-O181)/O181</f>
        <v>-0.3065326633165829</v>
      </c>
      <c r="H181" s="67"/>
      <c r="I181" s="82"/>
      <c r="J181" s="33">
        <f>SUM(L181:O181)</f>
        <v>729</v>
      </c>
      <c r="K181" s="53"/>
      <c r="L181" s="45">
        <v>156</v>
      </c>
      <c r="M181" s="34">
        <v>192</v>
      </c>
      <c r="N181" s="34">
        <v>182</v>
      </c>
      <c r="O181" s="36">
        <v>199</v>
      </c>
      <c r="P181" s="23"/>
      <c r="Q181" s="7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</row>
    <row r="182" spans="1:31" ht="13.5">
      <c r="A182" s="7"/>
      <c r="B182" s="23"/>
      <c r="C182" s="32" t="s">
        <v>35</v>
      </c>
      <c r="D182" s="36">
        <v>16</v>
      </c>
      <c r="E182" s="54"/>
      <c r="F182" s="2"/>
      <c r="G182" s="35" t="s">
        <v>77</v>
      </c>
      <c r="H182" s="67"/>
      <c r="I182" s="82"/>
      <c r="J182" s="33">
        <f>SUM(L182:O182)</f>
        <v>5</v>
      </c>
      <c r="K182" s="53"/>
      <c r="L182" s="45">
        <v>29</v>
      </c>
      <c r="M182" s="34">
        <v>-13</v>
      </c>
      <c r="N182" s="34">
        <v>-8</v>
      </c>
      <c r="O182" s="36">
        <v>-3</v>
      </c>
      <c r="P182" s="23"/>
      <c r="Q182" s="7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</row>
    <row r="183" spans="1:31" ht="13.5">
      <c r="A183" s="7"/>
      <c r="B183" s="23"/>
      <c r="C183" s="32" t="s">
        <v>11</v>
      </c>
      <c r="D183" s="36">
        <v>-8</v>
      </c>
      <c r="E183" s="54"/>
      <c r="F183" s="2"/>
      <c r="G183" s="35" t="s">
        <v>77</v>
      </c>
      <c r="H183" s="67"/>
      <c r="I183" s="82"/>
      <c r="J183" s="33">
        <f>SUM(L183:O183)</f>
        <v>-14</v>
      </c>
      <c r="K183" s="53"/>
      <c r="L183" s="45">
        <v>-2</v>
      </c>
      <c r="M183" s="34">
        <v>-5</v>
      </c>
      <c r="N183" s="34">
        <v>-5</v>
      </c>
      <c r="O183" s="36">
        <v>-2</v>
      </c>
      <c r="P183" s="23"/>
      <c r="Q183" s="7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</row>
    <row r="184" spans="1:31" ht="14.25">
      <c r="A184" s="39"/>
      <c r="B184" s="40"/>
      <c r="C184" s="40" t="s">
        <v>9</v>
      </c>
      <c r="D184" s="42">
        <f>SUM(D180:D183)</f>
        <v>108</v>
      </c>
      <c r="E184" s="42"/>
      <c r="F184" s="2"/>
      <c r="G184" s="83">
        <f>(D184-O184)/O184</f>
        <v>-0.5221238938053098</v>
      </c>
      <c r="H184" s="43"/>
      <c r="I184" s="82"/>
      <c r="J184" s="41">
        <f>SUM(L184:O184)</f>
        <v>881</v>
      </c>
      <c r="K184" s="41"/>
      <c r="L184" s="42">
        <f>SUM(L180:L183)</f>
        <v>196</v>
      </c>
      <c r="M184" s="42">
        <f>SUM(M180:M183)</f>
        <v>221</v>
      </c>
      <c r="N184" s="42">
        <f>SUM(N180:N183)</f>
        <v>238</v>
      </c>
      <c r="O184" s="42">
        <f>SUM(O180:O183)</f>
        <v>226</v>
      </c>
      <c r="P184" s="40"/>
      <c r="Q184" s="39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</row>
    <row r="185" spans="1:31" ht="13.5">
      <c r="A185" s="7"/>
      <c r="B185" s="23"/>
      <c r="C185" s="30"/>
      <c r="D185" s="30"/>
      <c r="E185" s="30"/>
      <c r="F185" s="2"/>
      <c r="G185" s="43"/>
      <c r="H185" s="27"/>
      <c r="I185" s="82"/>
      <c r="J185" s="41"/>
      <c r="K185" s="25"/>
      <c r="L185" s="30"/>
      <c r="M185" s="30"/>
      <c r="N185" s="30"/>
      <c r="O185" s="30"/>
      <c r="P185" s="23"/>
      <c r="Q185" s="7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</row>
    <row r="186" spans="1:31" ht="13.5">
      <c r="A186" s="7"/>
      <c r="B186" s="23"/>
      <c r="C186" s="30" t="s">
        <v>36</v>
      </c>
      <c r="D186" s="36">
        <v>99</v>
      </c>
      <c r="E186" s="54"/>
      <c r="F186" s="2"/>
      <c r="G186" s="35">
        <f>(D186-O186)/O186</f>
        <v>0.3026315789473684</v>
      </c>
      <c r="H186" s="27"/>
      <c r="I186" s="82"/>
      <c r="J186" s="33">
        <f>SUM(L186:O186)</f>
        <v>377</v>
      </c>
      <c r="K186" s="25"/>
      <c r="L186" s="34">
        <v>95</v>
      </c>
      <c r="M186" s="34">
        <v>108</v>
      </c>
      <c r="N186" s="34">
        <v>98</v>
      </c>
      <c r="O186" s="36">
        <v>76</v>
      </c>
      <c r="P186" s="23"/>
      <c r="Q186" s="7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</row>
    <row r="187" spans="1:31" ht="13.5">
      <c r="A187" s="7"/>
      <c r="B187" s="23"/>
      <c r="C187" s="30" t="s">
        <v>37</v>
      </c>
      <c r="D187" s="36">
        <v>75</v>
      </c>
      <c r="E187" s="54"/>
      <c r="F187" s="2"/>
      <c r="G187" s="35">
        <f>(D187-O187)/O187</f>
        <v>-0.23469387755102042</v>
      </c>
      <c r="H187" s="27"/>
      <c r="I187" s="82"/>
      <c r="J187" s="33">
        <f>SUM(L187:O187)</f>
        <v>382</v>
      </c>
      <c r="K187" s="25"/>
      <c r="L187" s="34">
        <v>91</v>
      </c>
      <c r="M187" s="34">
        <v>102</v>
      </c>
      <c r="N187" s="34">
        <v>91</v>
      </c>
      <c r="O187" s="36">
        <v>98</v>
      </c>
      <c r="P187" s="23"/>
      <c r="Q187" s="7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</row>
    <row r="188" spans="1:31" ht="13.5">
      <c r="A188" s="7"/>
      <c r="B188" s="23"/>
      <c r="C188" s="30" t="s">
        <v>38</v>
      </c>
      <c r="D188" s="36">
        <v>233</v>
      </c>
      <c r="E188" s="54"/>
      <c r="F188" s="2"/>
      <c r="G188" s="35">
        <f>(D188-O188)/O188</f>
        <v>-0.11742424242424243</v>
      </c>
      <c r="H188" s="27"/>
      <c r="I188" s="82"/>
      <c r="J188" s="33">
        <f>SUM(L188:O188)</f>
        <v>1041</v>
      </c>
      <c r="K188" s="25"/>
      <c r="L188" s="34">
        <v>277</v>
      </c>
      <c r="M188" s="34">
        <v>229</v>
      </c>
      <c r="N188" s="34">
        <v>271</v>
      </c>
      <c r="O188" s="36">
        <v>264</v>
      </c>
      <c r="P188" s="23"/>
      <c r="Q188" s="7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</row>
    <row r="189" spans="1:31" ht="13.5">
      <c r="A189" s="7"/>
      <c r="B189" s="23"/>
      <c r="C189" s="30" t="s">
        <v>11</v>
      </c>
      <c r="D189" s="36">
        <v>5</v>
      </c>
      <c r="E189" s="54"/>
      <c r="F189" s="2"/>
      <c r="G189" s="35" t="s">
        <v>77</v>
      </c>
      <c r="H189" s="27"/>
      <c r="I189" s="82"/>
      <c r="J189" s="33">
        <f>SUM(L189:O189)</f>
        <v>9</v>
      </c>
      <c r="K189" s="25"/>
      <c r="L189" s="34">
        <v>8</v>
      </c>
      <c r="M189" s="34">
        <v>1</v>
      </c>
      <c r="N189" s="124">
        <v>-2</v>
      </c>
      <c r="O189" s="125">
        <v>2</v>
      </c>
      <c r="P189" s="23"/>
      <c r="Q189" s="7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</row>
    <row r="190" spans="1:31" ht="14.25">
      <c r="A190" s="39"/>
      <c r="B190" s="40"/>
      <c r="C190" s="40" t="s">
        <v>54</v>
      </c>
      <c r="D190" s="42">
        <f>SUM(D186:D189)</f>
        <v>412</v>
      </c>
      <c r="E190" s="42"/>
      <c r="F190" s="2"/>
      <c r="G190" s="83">
        <f>(D190-O190)/O190</f>
        <v>-0.06363636363636363</v>
      </c>
      <c r="H190" s="43"/>
      <c r="I190" s="82"/>
      <c r="J190" s="41">
        <f>SUM(L190:O190)</f>
        <v>1809</v>
      </c>
      <c r="K190" s="41"/>
      <c r="L190" s="42">
        <f>SUM(L186:L189)</f>
        <v>471</v>
      </c>
      <c r="M190" s="42">
        <f>SUM(M186:M189)</f>
        <v>440</v>
      </c>
      <c r="N190" s="42">
        <f>SUM(N186:N189)</f>
        <v>458</v>
      </c>
      <c r="O190" s="42">
        <f>SUM(O186:O189)</f>
        <v>440</v>
      </c>
      <c r="P190" s="40"/>
      <c r="Q190" s="39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</row>
    <row r="191" spans="1:31" ht="13.5">
      <c r="A191" s="7"/>
      <c r="B191" s="23"/>
      <c r="C191" s="30"/>
      <c r="D191" s="30"/>
      <c r="E191" s="30"/>
      <c r="F191" s="2"/>
      <c r="G191" s="43"/>
      <c r="H191" s="27"/>
      <c r="I191" s="82"/>
      <c r="J191" s="41"/>
      <c r="K191" s="25"/>
      <c r="L191" s="30"/>
      <c r="M191" s="30"/>
      <c r="N191" s="30"/>
      <c r="O191" s="30"/>
      <c r="P191" s="23"/>
      <c r="Q191" s="7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</row>
    <row r="192" spans="1:31" ht="14.25">
      <c r="A192" s="39"/>
      <c r="B192" s="40"/>
      <c r="C192" s="40" t="s">
        <v>11</v>
      </c>
      <c r="D192" s="42">
        <v>-4</v>
      </c>
      <c r="E192" s="42"/>
      <c r="F192" s="2"/>
      <c r="G192" s="83" t="s">
        <v>77</v>
      </c>
      <c r="H192" s="43"/>
      <c r="I192" s="82"/>
      <c r="J192" s="41">
        <f>SUM(L192:O192)</f>
        <v>-45</v>
      </c>
      <c r="K192" s="41"/>
      <c r="L192" s="42">
        <v>-38</v>
      </c>
      <c r="M192" s="42">
        <v>0</v>
      </c>
      <c r="N192" s="42">
        <v>-16</v>
      </c>
      <c r="O192" s="42">
        <v>9</v>
      </c>
      <c r="P192" s="40"/>
      <c r="Q192" s="39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</row>
    <row r="193" spans="1:31" ht="14.25">
      <c r="A193" s="39"/>
      <c r="B193" s="40"/>
      <c r="C193" s="40"/>
      <c r="D193" s="42"/>
      <c r="E193" s="42"/>
      <c r="F193" s="2"/>
      <c r="G193" s="43"/>
      <c r="H193" s="43"/>
      <c r="I193" s="82"/>
      <c r="J193" s="41"/>
      <c r="K193" s="41"/>
      <c r="L193" s="42"/>
      <c r="M193" s="42"/>
      <c r="N193" s="42"/>
      <c r="O193" s="42"/>
      <c r="P193" s="40"/>
      <c r="Q193" s="39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</row>
    <row r="194" spans="1:31" ht="14.25">
      <c r="A194" s="7"/>
      <c r="B194" s="23"/>
      <c r="C194" s="40" t="s">
        <v>22</v>
      </c>
      <c r="D194" s="42">
        <f>D184+D190+D192</f>
        <v>516</v>
      </c>
      <c r="E194" s="42"/>
      <c r="F194" s="2"/>
      <c r="G194" s="83">
        <f>(D194-O194)/O194</f>
        <v>-0.23555555555555555</v>
      </c>
      <c r="H194" s="43"/>
      <c r="I194" s="82"/>
      <c r="J194" s="41">
        <f>SUM(L194:O194)</f>
        <v>2645</v>
      </c>
      <c r="K194" s="41"/>
      <c r="L194" s="42">
        <f>L184+L190+L192</f>
        <v>629</v>
      </c>
      <c r="M194" s="42">
        <f>M184+M190+M192</f>
        <v>661</v>
      </c>
      <c r="N194" s="42">
        <f>N184+N190+N192</f>
        <v>680</v>
      </c>
      <c r="O194" s="42">
        <f>O184+O190+O192</f>
        <v>675</v>
      </c>
      <c r="P194" s="23"/>
      <c r="Q194" s="7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</row>
    <row r="195" spans="1:31" ht="14.25">
      <c r="A195" s="7"/>
      <c r="B195" s="23"/>
      <c r="C195" s="40"/>
      <c r="D195" s="42"/>
      <c r="E195" s="42"/>
      <c r="F195" s="2"/>
      <c r="G195" s="43"/>
      <c r="H195" s="43"/>
      <c r="I195" s="82"/>
      <c r="J195" s="41"/>
      <c r="K195" s="41"/>
      <c r="L195" s="42"/>
      <c r="M195" s="42"/>
      <c r="N195" s="42"/>
      <c r="O195" s="42"/>
      <c r="P195" s="23"/>
      <c r="Q195" s="7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</row>
    <row r="196" spans="1:31" ht="13.5">
      <c r="A196" s="7"/>
      <c r="B196" s="8"/>
      <c r="C196" s="9"/>
      <c r="D196" s="9"/>
      <c r="E196" s="9"/>
      <c r="F196" s="9"/>
      <c r="G196" s="9"/>
      <c r="H196" s="80"/>
      <c r="I196" s="81"/>
      <c r="J196" s="9"/>
      <c r="K196" s="9"/>
      <c r="L196" s="9"/>
      <c r="M196" s="9"/>
      <c r="N196" s="9"/>
      <c r="O196" s="9"/>
      <c r="P196" s="8"/>
      <c r="Q196" s="7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</row>
    <row r="197" spans="1:31" ht="13.5">
      <c r="A197" s="4"/>
      <c r="B197" s="1"/>
      <c r="C197" s="2"/>
      <c r="D197" s="2"/>
      <c r="E197" s="2"/>
      <c r="F197" s="2"/>
      <c r="G197" s="2"/>
      <c r="H197" s="3"/>
      <c r="I197" s="2"/>
      <c r="J197" s="2"/>
      <c r="K197" s="2"/>
      <c r="L197" s="2"/>
      <c r="M197" s="2"/>
      <c r="N197" s="2"/>
      <c r="O197" s="2"/>
      <c r="P197" s="1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</row>
    <row r="198" spans="1:31" ht="13.5">
      <c r="A198" s="7"/>
      <c r="B198" s="8"/>
      <c r="C198" s="9"/>
      <c r="D198" s="9"/>
      <c r="E198" s="9"/>
      <c r="F198" s="9"/>
      <c r="G198" s="9"/>
      <c r="H198" s="80"/>
      <c r="I198" s="81"/>
      <c r="J198" s="9"/>
      <c r="K198" s="9"/>
      <c r="L198" s="9"/>
      <c r="M198" s="9"/>
      <c r="N198" s="9"/>
      <c r="O198" s="9"/>
      <c r="P198" s="8"/>
      <c r="Q198" s="7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</row>
    <row r="199" spans="1:31" ht="15.75">
      <c r="A199" s="11"/>
      <c r="B199" s="12"/>
      <c r="C199" s="62" t="s">
        <v>48</v>
      </c>
      <c r="D199" s="17" t="s">
        <v>1</v>
      </c>
      <c r="E199" s="17"/>
      <c r="F199" s="18"/>
      <c r="G199" s="19" t="s">
        <v>2</v>
      </c>
      <c r="H199" s="20"/>
      <c r="I199" s="14"/>
      <c r="J199" s="21">
        <v>2004</v>
      </c>
      <c r="K199" s="22"/>
      <c r="L199" s="17" t="s">
        <v>3</v>
      </c>
      <c r="M199" s="17" t="s">
        <v>4</v>
      </c>
      <c r="N199" s="17" t="s">
        <v>5</v>
      </c>
      <c r="O199" s="17" t="s">
        <v>6</v>
      </c>
      <c r="P199" s="12"/>
      <c r="Q199" s="11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</row>
    <row r="200" spans="1:31" ht="14.25">
      <c r="A200" s="7"/>
      <c r="B200" s="23"/>
      <c r="C200" s="24" t="s">
        <v>57</v>
      </c>
      <c r="D200" s="30"/>
      <c r="E200" s="30"/>
      <c r="F200" s="2"/>
      <c r="G200" s="28" t="s">
        <v>8</v>
      </c>
      <c r="H200" s="27"/>
      <c r="I200" s="82"/>
      <c r="J200" s="25"/>
      <c r="K200" s="25"/>
      <c r="L200" s="30"/>
      <c r="M200" s="30"/>
      <c r="N200" s="30"/>
      <c r="O200" s="30"/>
      <c r="P200" s="23"/>
      <c r="Q200" s="7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</row>
    <row r="201" spans="1:31" ht="13.5">
      <c r="A201" s="7"/>
      <c r="B201" s="23"/>
      <c r="C201" s="30"/>
      <c r="D201" s="30"/>
      <c r="E201" s="30"/>
      <c r="F201" s="2"/>
      <c r="G201" s="27"/>
      <c r="H201" s="27"/>
      <c r="I201" s="82"/>
      <c r="J201" s="25"/>
      <c r="K201" s="25"/>
      <c r="L201" s="30"/>
      <c r="M201" s="30"/>
      <c r="N201" s="30"/>
      <c r="O201" s="30"/>
      <c r="P201" s="23"/>
      <c r="Q201" s="7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</row>
    <row r="202" spans="1:31" ht="13.5">
      <c r="A202" s="7"/>
      <c r="B202" s="23"/>
      <c r="C202" s="30" t="s">
        <v>33</v>
      </c>
      <c r="D202" s="36">
        <v>135</v>
      </c>
      <c r="E202" s="54"/>
      <c r="F202" s="2"/>
      <c r="G202" s="35">
        <f>(D202-O202)/O202</f>
        <v>-0.1509433962264151</v>
      </c>
      <c r="H202" s="67"/>
      <c r="I202" s="82"/>
      <c r="J202" s="33">
        <f>SUM(L202:O202)</f>
        <v>700</v>
      </c>
      <c r="K202" s="53"/>
      <c r="L202" s="45">
        <v>189</v>
      </c>
      <c r="M202" s="34">
        <v>178</v>
      </c>
      <c r="N202" s="34">
        <v>174</v>
      </c>
      <c r="O202" s="36">
        <v>159</v>
      </c>
      <c r="P202" s="23"/>
      <c r="Q202" s="7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</row>
    <row r="203" spans="1:31" ht="13.5">
      <c r="A203" s="7"/>
      <c r="B203" s="23"/>
      <c r="C203" s="30" t="s">
        <v>34</v>
      </c>
      <c r="D203" s="36">
        <v>194</v>
      </c>
      <c r="E203" s="54"/>
      <c r="F203" s="2"/>
      <c r="G203" s="35">
        <f>(D203-O203)/O203</f>
        <v>-0.19834710743801653</v>
      </c>
      <c r="H203" s="67"/>
      <c r="I203" s="82"/>
      <c r="J203" s="33">
        <f>SUM(L203:O203)</f>
        <v>904</v>
      </c>
      <c r="K203" s="53"/>
      <c r="L203" s="45">
        <v>212</v>
      </c>
      <c r="M203" s="34">
        <v>227</v>
      </c>
      <c r="N203" s="34">
        <v>223</v>
      </c>
      <c r="O203" s="36">
        <v>242</v>
      </c>
      <c r="P203" s="23"/>
      <c r="Q203" s="7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</row>
    <row r="204" spans="1:31" ht="13.5">
      <c r="A204" s="7"/>
      <c r="B204" s="23"/>
      <c r="C204" s="32" t="s">
        <v>35</v>
      </c>
      <c r="D204" s="36">
        <v>45</v>
      </c>
      <c r="E204" s="54"/>
      <c r="F204" s="2"/>
      <c r="G204" s="35">
        <f>(D204-O204)/O204</f>
        <v>0.45161290322580644</v>
      </c>
      <c r="H204" s="67"/>
      <c r="I204" s="82"/>
      <c r="J204" s="33">
        <f>SUM(L204:O204)</f>
        <v>119</v>
      </c>
      <c r="K204" s="53"/>
      <c r="L204" s="45">
        <v>43</v>
      </c>
      <c r="M204" s="34">
        <v>20</v>
      </c>
      <c r="N204" s="34">
        <v>25</v>
      </c>
      <c r="O204" s="36">
        <v>31</v>
      </c>
      <c r="P204" s="23"/>
      <c r="Q204" s="7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</row>
    <row r="205" spans="1:31" ht="13.5">
      <c r="A205" s="7"/>
      <c r="B205" s="23"/>
      <c r="C205" s="32" t="s">
        <v>11</v>
      </c>
      <c r="D205" s="36">
        <v>-7</v>
      </c>
      <c r="E205" s="54"/>
      <c r="F205" s="2"/>
      <c r="G205" s="35" t="s">
        <v>77</v>
      </c>
      <c r="H205" s="67"/>
      <c r="I205" s="82"/>
      <c r="J205" s="33">
        <f>SUM(L205:O205)</f>
        <v>-14</v>
      </c>
      <c r="K205" s="53"/>
      <c r="L205" s="45">
        <v>-2</v>
      </c>
      <c r="M205" s="34">
        <v>-4</v>
      </c>
      <c r="N205" s="34">
        <v>-6</v>
      </c>
      <c r="O205" s="36">
        <v>-2</v>
      </c>
      <c r="P205" s="23"/>
      <c r="Q205" s="7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</row>
    <row r="206" spans="1:31" ht="14.25">
      <c r="A206" s="39"/>
      <c r="B206" s="40"/>
      <c r="C206" s="40" t="s">
        <v>9</v>
      </c>
      <c r="D206" s="42">
        <f>SUM(D202:D205)</f>
        <v>367</v>
      </c>
      <c r="E206" s="42"/>
      <c r="F206" s="2"/>
      <c r="G206" s="83">
        <f>(D206-O206)/O206</f>
        <v>-0.14651162790697675</v>
      </c>
      <c r="H206" s="43"/>
      <c r="I206" s="82"/>
      <c r="J206" s="41">
        <f>SUM(L206:O206)</f>
        <v>1709</v>
      </c>
      <c r="K206" s="41"/>
      <c r="L206" s="42">
        <f>SUM(L202:L205)</f>
        <v>442</v>
      </c>
      <c r="M206" s="42">
        <f>SUM(M202:M205)</f>
        <v>421</v>
      </c>
      <c r="N206" s="42">
        <f>SUM(N202:N205)</f>
        <v>416</v>
      </c>
      <c r="O206" s="42">
        <f>SUM(O202:O205)</f>
        <v>430</v>
      </c>
      <c r="P206" s="40"/>
      <c r="Q206" s="39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</row>
    <row r="207" spans="1:31" ht="13.5">
      <c r="A207" s="7"/>
      <c r="B207" s="23"/>
      <c r="C207" s="30"/>
      <c r="D207" s="30"/>
      <c r="E207" s="30"/>
      <c r="F207" s="2"/>
      <c r="G207" s="43"/>
      <c r="H207" s="27"/>
      <c r="I207" s="82"/>
      <c r="J207" s="41"/>
      <c r="K207" s="25"/>
      <c r="L207" s="30"/>
      <c r="M207" s="30"/>
      <c r="N207" s="30"/>
      <c r="O207" s="30"/>
      <c r="P207" s="23"/>
      <c r="Q207" s="7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</row>
    <row r="208" spans="1:31" ht="13.5">
      <c r="A208" s="7"/>
      <c r="B208" s="23"/>
      <c r="C208" s="30" t="s">
        <v>36</v>
      </c>
      <c r="D208" s="36">
        <v>109</v>
      </c>
      <c r="E208" s="54"/>
      <c r="F208" s="2"/>
      <c r="G208" s="35">
        <f>(D208-O208)/O208</f>
        <v>0.379746835443038</v>
      </c>
      <c r="H208" s="27"/>
      <c r="I208" s="82"/>
      <c r="J208" s="33">
        <f>SUM(L208:O208)</f>
        <v>396</v>
      </c>
      <c r="K208" s="25"/>
      <c r="L208" s="34">
        <v>101</v>
      </c>
      <c r="M208" s="34">
        <v>112</v>
      </c>
      <c r="N208" s="34">
        <v>104</v>
      </c>
      <c r="O208" s="36">
        <v>79</v>
      </c>
      <c r="P208" s="23"/>
      <c r="Q208" s="7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</row>
    <row r="209" spans="1:31" ht="13.5">
      <c r="A209" s="7"/>
      <c r="B209" s="23"/>
      <c r="C209" s="30" t="s">
        <v>37</v>
      </c>
      <c r="D209" s="36">
        <v>88</v>
      </c>
      <c r="E209" s="54"/>
      <c r="F209" s="2"/>
      <c r="G209" s="35">
        <f>(D209-O209)/O209</f>
        <v>-0.22807017543859648</v>
      </c>
      <c r="H209" s="27"/>
      <c r="I209" s="82"/>
      <c r="J209" s="33">
        <f>SUM(L209:O209)</f>
        <v>449</v>
      </c>
      <c r="K209" s="25"/>
      <c r="L209" s="34">
        <v>104</v>
      </c>
      <c r="M209" s="34">
        <v>119</v>
      </c>
      <c r="N209" s="34">
        <v>112</v>
      </c>
      <c r="O209" s="36">
        <v>114</v>
      </c>
      <c r="P209" s="23"/>
      <c r="Q209" s="7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</row>
    <row r="210" spans="1:31" ht="13.5">
      <c r="A210" s="7"/>
      <c r="B210" s="23"/>
      <c r="C210" s="30" t="s">
        <v>38</v>
      </c>
      <c r="D210" s="36">
        <v>517</v>
      </c>
      <c r="E210" s="54"/>
      <c r="F210" s="2"/>
      <c r="G210" s="35">
        <f>(D210-O210)/O210</f>
        <v>-0.10862068965517241</v>
      </c>
      <c r="H210" s="27"/>
      <c r="I210" s="82"/>
      <c r="J210" s="33">
        <f>SUM(L210:O210)</f>
        <v>2264</v>
      </c>
      <c r="K210" s="25"/>
      <c r="L210" s="34">
        <v>567</v>
      </c>
      <c r="M210" s="34">
        <v>535</v>
      </c>
      <c r="N210" s="34">
        <v>582</v>
      </c>
      <c r="O210" s="36">
        <v>580</v>
      </c>
      <c r="P210" s="23"/>
      <c r="Q210" s="7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</row>
    <row r="211" spans="1:31" ht="13.5">
      <c r="A211" s="7"/>
      <c r="B211" s="23"/>
      <c r="C211" s="30" t="s">
        <v>11</v>
      </c>
      <c r="D211" s="36">
        <v>5</v>
      </c>
      <c r="E211" s="54"/>
      <c r="F211" s="2"/>
      <c r="G211" s="35">
        <f>(D211-O211)/O211</f>
        <v>0.6666666666666666</v>
      </c>
      <c r="H211" s="27"/>
      <c r="I211" s="82"/>
      <c r="J211" s="33">
        <f>SUM(L211:O211)</f>
        <v>9</v>
      </c>
      <c r="K211" s="25"/>
      <c r="L211" s="34">
        <v>6</v>
      </c>
      <c r="M211" s="34">
        <v>2</v>
      </c>
      <c r="N211" s="34">
        <v>-2</v>
      </c>
      <c r="O211" s="36">
        <v>3</v>
      </c>
      <c r="P211" s="23"/>
      <c r="Q211" s="7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</row>
    <row r="212" spans="1:31" ht="14.25">
      <c r="A212" s="39"/>
      <c r="B212" s="40"/>
      <c r="C212" s="40" t="s">
        <v>54</v>
      </c>
      <c r="D212" s="42">
        <f>SUM(D208:D211)</f>
        <v>719</v>
      </c>
      <c r="E212" s="42"/>
      <c r="F212" s="2"/>
      <c r="G212" s="83">
        <f>(D212-O212)/O212</f>
        <v>-0.07345360824742268</v>
      </c>
      <c r="H212" s="43"/>
      <c r="I212" s="82"/>
      <c r="J212" s="41">
        <f>SUM(L212:O212)</f>
        <v>3118</v>
      </c>
      <c r="K212" s="41"/>
      <c r="L212" s="42">
        <f>SUM(L208:L211)</f>
        <v>778</v>
      </c>
      <c r="M212" s="42">
        <f>SUM(M208:M211)</f>
        <v>768</v>
      </c>
      <c r="N212" s="42">
        <f>SUM(N208:N211)</f>
        <v>796</v>
      </c>
      <c r="O212" s="42">
        <f>SUM(O208:O211)</f>
        <v>776</v>
      </c>
      <c r="P212" s="40"/>
      <c r="Q212" s="39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</row>
    <row r="213" spans="1:31" ht="13.5">
      <c r="A213" s="7"/>
      <c r="B213" s="23"/>
      <c r="C213" s="30"/>
      <c r="D213" s="30"/>
      <c r="E213" s="30"/>
      <c r="F213" s="2"/>
      <c r="G213" s="43"/>
      <c r="H213" s="27"/>
      <c r="I213" s="82"/>
      <c r="J213" s="41"/>
      <c r="K213" s="25"/>
      <c r="L213" s="30"/>
      <c r="M213" s="30"/>
      <c r="N213" s="30"/>
      <c r="O213" s="30"/>
      <c r="P213" s="23"/>
      <c r="Q213" s="7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</row>
    <row r="214" spans="1:31" ht="14.25">
      <c r="A214" s="39"/>
      <c r="B214" s="40"/>
      <c r="C214" s="40" t="s">
        <v>11</v>
      </c>
      <c r="D214" s="42">
        <v>8</v>
      </c>
      <c r="E214" s="42"/>
      <c r="F214" s="2"/>
      <c r="G214" s="83">
        <f>(D214-O214)/O214</f>
        <v>-0.6521739130434783</v>
      </c>
      <c r="H214" s="43"/>
      <c r="I214" s="82"/>
      <c r="J214" s="41">
        <f>SUM(L214:O214)</f>
        <v>8</v>
      </c>
      <c r="K214" s="41"/>
      <c r="L214" s="42">
        <v>-28</v>
      </c>
      <c r="M214" s="42">
        <v>17</v>
      </c>
      <c r="N214" s="42">
        <v>-4</v>
      </c>
      <c r="O214" s="42">
        <v>23</v>
      </c>
      <c r="P214" s="40"/>
      <c r="Q214" s="39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</row>
    <row r="215" spans="1:31" ht="14.25">
      <c r="A215" s="39"/>
      <c r="B215" s="40"/>
      <c r="C215" s="40"/>
      <c r="D215" s="42"/>
      <c r="E215" s="42"/>
      <c r="F215" s="2"/>
      <c r="G215" s="43"/>
      <c r="H215" s="43"/>
      <c r="I215" s="82"/>
      <c r="J215" s="41"/>
      <c r="K215" s="41"/>
      <c r="L215" s="42"/>
      <c r="M215" s="42"/>
      <c r="N215" s="42"/>
      <c r="O215" s="42"/>
      <c r="P215" s="40"/>
      <c r="Q215" s="39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</row>
    <row r="216" spans="1:31" ht="14.25">
      <c r="A216" s="7"/>
      <c r="B216" s="23"/>
      <c r="C216" s="40" t="s">
        <v>57</v>
      </c>
      <c r="D216" s="42">
        <f>D206+D212+D214</f>
        <v>1094</v>
      </c>
      <c r="E216" s="42"/>
      <c r="F216" s="2"/>
      <c r="G216" s="83">
        <f>(D216-O216)/O216</f>
        <v>-0.10984540276647681</v>
      </c>
      <c r="H216" s="43"/>
      <c r="I216" s="82"/>
      <c r="J216" s="41">
        <f>SUM(L216:O216)</f>
        <v>4835</v>
      </c>
      <c r="K216" s="41"/>
      <c r="L216" s="42">
        <f>L206+L212+L214</f>
        <v>1192</v>
      </c>
      <c r="M216" s="42">
        <f>M206+M212+M214</f>
        <v>1206</v>
      </c>
      <c r="N216" s="42">
        <f>N206+N212+N214</f>
        <v>1208</v>
      </c>
      <c r="O216" s="42">
        <f>O206+O212+O214</f>
        <v>1229</v>
      </c>
      <c r="P216" s="23"/>
      <c r="Q216" s="7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</row>
    <row r="217" spans="1:31" ht="14.25">
      <c r="A217" s="7"/>
      <c r="B217" s="23"/>
      <c r="C217" s="40"/>
      <c r="D217" s="42"/>
      <c r="E217" s="42"/>
      <c r="F217" s="2"/>
      <c r="G217" s="43"/>
      <c r="H217" s="43"/>
      <c r="I217" s="82"/>
      <c r="J217" s="41"/>
      <c r="K217" s="41"/>
      <c r="L217" s="42"/>
      <c r="M217" s="42"/>
      <c r="N217" s="42"/>
      <c r="O217" s="42"/>
      <c r="P217" s="23"/>
      <c r="Q217" s="7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</row>
    <row r="218" spans="1:31" ht="13.5">
      <c r="A218" s="7"/>
      <c r="B218" s="8"/>
      <c r="C218" s="9"/>
      <c r="D218" s="9"/>
      <c r="E218" s="9"/>
      <c r="F218" s="9"/>
      <c r="G218" s="9"/>
      <c r="H218" s="80"/>
      <c r="I218" s="81"/>
      <c r="J218" s="9"/>
      <c r="K218" s="9"/>
      <c r="L218" s="9"/>
      <c r="M218" s="9"/>
      <c r="N218" s="9"/>
      <c r="O218" s="9"/>
      <c r="P218" s="8"/>
      <c r="Q218" s="7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</row>
    <row r="219" spans="1:17" s="4" customFormat="1" ht="13.5">
      <c r="A219" s="59"/>
      <c r="B219" s="60"/>
      <c r="C219" s="27"/>
      <c r="D219" s="27"/>
      <c r="E219" s="27"/>
      <c r="F219" s="27"/>
      <c r="G219" s="27"/>
      <c r="H219" s="3"/>
      <c r="I219" s="2"/>
      <c r="J219" s="27"/>
      <c r="K219" s="27"/>
      <c r="L219" s="27"/>
      <c r="M219" s="27"/>
      <c r="N219" s="27"/>
      <c r="O219" s="27"/>
      <c r="P219" s="60"/>
      <c r="Q219" s="59"/>
    </row>
    <row r="220" spans="1:17" s="4" customFormat="1" ht="13.5">
      <c r="A220" s="7"/>
      <c r="B220" s="8"/>
      <c r="C220" s="9"/>
      <c r="D220" s="9"/>
      <c r="E220" s="9"/>
      <c r="F220" s="9"/>
      <c r="G220" s="9"/>
      <c r="H220" s="80"/>
      <c r="I220" s="81"/>
      <c r="J220" s="9"/>
      <c r="K220" s="9"/>
      <c r="L220" s="73"/>
      <c r="M220" s="9"/>
      <c r="N220" s="9"/>
      <c r="O220" s="9"/>
      <c r="P220" s="8"/>
      <c r="Q220" s="7"/>
    </row>
    <row r="221" spans="1:17" s="4" customFormat="1" ht="15.75">
      <c r="A221" s="11"/>
      <c r="B221" s="12"/>
      <c r="C221" s="111" t="s">
        <v>58</v>
      </c>
      <c r="D221" s="17" t="s">
        <v>1</v>
      </c>
      <c r="E221" s="17"/>
      <c r="F221" s="18"/>
      <c r="G221" s="19"/>
      <c r="H221" s="84"/>
      <c r="I221" s="14"/>
      <c r="J221" s="15">
        <v>2004</v>
      </c>
      <c r="K221" s="16"/>
      <c r="L221" s="26" t="s">
        <v>3</v>
      </c>
      <c r="M221" s="26" t="s">
        <v>4</v>
      </c>
      <c r="N221" s="26" t="s">
        <v>5</v>
      </c>
      <c r="O221" s="26" t="s">
        <v>6</v>
      </c>
      <c r="P221" s="12"/>
      <c r="Q221" s="11"/>
    </row>
    <row r="222" spans="1:17" s="4" customFormat="1" ht="13.5">
      <c r="A222" s="7"/>
      <c r="B222" s="23"/>
      <c r="C222" s="5"/>
      <c r="D222" s="30"/>
      <c r="E222" s="30"/>
      <c r="F222" s="2"/>
      <c r="G222" s="27"/>
      <c r="H222" s="27"/>
      <c r="I222" s="82"/>
      <c r="J222" s="25"/>
      <c r="K222" s="25"/>
      <c r="L222" s="86"/>
      <c r="M222" s="86"/>
      <c r="N222" s="86"/>
      <c r="O222" s="30"/>
      <c r="P222" s="23"/>
      <c r="Q222" s="7"/>
    </row>
    <row r="223" spans="1:17" s="4" customFormat="1" ht="13.5">
      <c r="A223" s="7"/>
      <c r="B223" s="31"/>
      <c r="C223" s="30" t="s">
        <v>33</v>
      </c>
      <c r="D223" s="87">
        <f>D202/D71</f>
        <v>0.2109375</v>
      </c>
      <c r="E223" s="88"/>
      <c r="F223" s="2"/>
      <c r="G223" s="89"/>
      <c r="H223" s="90"/>
      <c r="I223" s="82"/>
      <c r="J223" s="91">
        <f>J202/J71</f>
        <v>0.2684049079754601</v>
      </c>
      <c r="K223" s="92"/>
      <c r="L223" s="93">
        <f aca="true" t="shared" si="4" ref="L223:O225">L202/L71</f>
        <v>0.26884779516358465</v>
      </c>
      <c r="M223" s="93">
        <f t="shared" si="4"/>
        <v>0.26292466765140327</v>
      </c>
      <c r="N223" s="93">
        <f t="shared" si="4"/>
        <v>0.271875</v>
      </c>
      <c r="O223" s="94">
        <f t="shared" si="4"/>
        <v>0.27040816326530615</v>
      </c>
      <c r="P223" s="31"/>
      <c r="Q223" s="7"/>
    </row>
    <row r="224" spans="1:17" s="4" customFormat="1" ht="13.5">
      <c r="A224" s="7"/>
      <c r="B224" s="31"/>
      <c r="C224" s="30" t="s">
        <v>34</v>
      </c>
      <c r="D224" s="87">
        <f>D203/D72</f>
        <v>0.348294434470377</v>
      </c>
      <c r="E224" s="88"/>
      <c r="F224" s="2"/>
      <c r="G224" s="89"/>
      <c r="H224" s="90"/>
      <c r="I224" s="82"/>
      <c r="J224" s="91">
        <f>J203/J72</f>
        <v>0.3980625275209159</v>
      </c>
      <c r="K224" s="92"/>
      <c r="L224" s="93">
        <f t="shared" si="4"/>
        <v>0.3719298245614035</v>
      </c>
      <c r="M224" s="93">
        <f t="shared" si="4"/>
        <v>0.3893653516295026</v>
      </c>
      <c r="N224" s="93">
        <f t="shared" si="4"/>
        <v>0.39679715302491103</v>
      </c>
      <c r="O224" s="94">
        <f t="shared" si="4"/>
        <v>0.4352517985611511</v>
      </c>
      <c r="P224" s="31"/>
      <c r="Q224" s="7"/>
    </row>
    <row r="225" spans="1:17" s="4" customFormat="1" ht="13.5">
      <c r="A225" s="7"/>
      <c r="B225" s="31"/>
      <c r="C225" s="32" t="s">
        <v>35</v>
      </c>
      <c r="D225" s="87">
        <f>D204/D73</f>
        <v>0.36885245901639346</v>
      </c>
      <c r="E225" s="88"/>
      <c r="F225" s="2"/>
      <c r="G225" s="89"/>
      <c r="H225" s="90"/>
      <c r="I225" s="82"/>
      <c r="J225" s="91">
        <f>J204/J73</f>
        <v>0.2780373831775701</v>
      </c>
      <c r="K225" s="92"/>
      <c r="L225" s="93">
        <f t="shared" si="4"/>
        <v>0.37719298245614036</v>
      </c>
      <c r="M225" s="93">
        <f t="shared" si="4"/>
        <v>0.18518518518518517</v>
      </c>
      <c r="N225" s="93">
        <f t="shared" si="4"/>
        <v>0.2403846153846154</v>
      </c>
      <c r="O225" s="94">
        <f t="shared" si="4"/>
        <v>0.30392156862745096</v>
      </c>
      <c r="P225" s="31"/>
      <c r="Q225" s="7"/>
    </row>
    <row r="226" spans="1:17" s="4" customFormat="1" ht="14.25">
      <c r="A226" s="39"/>
      <c r="B226" s="40"/>
      <c r="C226" s="40" t="s">
        <v>9</v>
      </c>
      <c r="D226" s="95">
        <f>D206/D75</f>
        <v>0.28079571537872994</v>
      </c>
      <c r="E226" s="95"/>
      <c r="F226" s="2"/>
      <c r="G226" s="96"/>
      <c r="H226" s="96"/>
      <c r="I226" s="82"/>
      <c r="J226" s="97">
        <f>J206/J75</f>
        <v>0.3246580547112462</v>
      </c>
      <c r="K226" s="97"/>
      <c r="L226" s="98">
        <f>L206/L75</f>
        <v>0.32168850072780203</v>
      </c>
      <c r="M226" s="98">
        <f>M206/M75</f>
        <v>0.31001472754050075</v>
      </c>
      <c r="N226" s="98">
        <f>N206/N75</f>
        <v>0.32098765432098764</v>
      </c>
      <c r="O226" s="99">
        <f>O206/O75</f>
        <v>0.3478964401294498</v>
      </c>
      <c r="P226" s="40"/>
      <c r="Q226" s="39"/>
    </row>
    <row r="227" spans="1:17" s="4" customFormat="1" ht="13.5">
      <c r="A227" s="7"/>
      <c r="B227" s="23"/>
      <c r="C227" s="30"/>
      <c r="D227" s="100"/>
      <c r="E227" s="100"/>
      <c r="F227" s="2"/>
      <c r="G227" s="101"/>
      <c r="H227" s="90"/>
      <c r="I227" s="82"/>
      <c r="J227" s="102"/>
      <c r="K227" s="92"/>
      <c r="L227" s="103"/>
      <c r="M227" s="103"/>
      <c r="N227" s="103"/>
      <c r="O227" s="104"/>
      <c r="P227" s="23"/>
      <c r="Q227" s="7"/>
    </row>
    <row r="228" spans="1:17" s="4" customFormat="1" ht="13.5">
      <c r="A228" s="7"/>
      <c r="B228" s="23"/>
      <c r="C228" s="30" t="s">
        <v>36</v>
      </c>
      <c r="D228" s="87">
        <f>D208/D77</f>
        <v>0.17868852459016393</v>
      </c>
      <c r="E228" s="88"/>
      <c r="F228" s="2"/>
      <c r="G228" s="89"/>
      <c r="H228" s="90"/>
      <c r="I228" s="82"/>
      <c r="J228" s="91">
        <f>J208/J77</f>
        <v>0.16222859483818108</v>
      </c>
      <c r="K228" s="92"/>
      <c r="L228" s="93">
        <f aca="true" t="shared" si="5" ref="L228:O230">L208/L77</f>
        <v>0.1629032258064516</v>
      </c>
      <c r="M228" s="93">
        <f t="shared" si="5"/>
        <v>0.18604651162790697</v>
      </c>
      <c r="N228" s="93">
        <f t="shared" si="5"/>
        <v>0.17362270450751252</v>
      </c>
      <c r="O228" s="94">
        <f t="shared" si="5"/>
        <v>0.12741935483870967</v>
      </c>
      <c r="P228" s="23"/>
      <c r="Q228" s="7"/>
    </row>
    <row r="229" spans="1:17" s="4" customFormat="1" ht="13.5">
      <c r="A229" s="7"/>
      <c r="B229" s="23"/>
      <c r="C229" s="30" t="s">
        <v>37</v>
      </c>
      <c r="D229" s="87">
        <f>D209/D78</f>
        <v>0.12998522895125553</v>
      </c>
      <c r="E229" s="88"/>
      <c r="F229" s="2"/>
      <c r="G229" s="89"/>
      <c r="H229" s="90"/>
      <c r="I229" s="82"/>
      <c r="J229" s="91">
        <f>J209/J78</f>
        <v>0.15225500169549</v>
      </c>
      <c r="K229" s="92"/>
      <c r="L229" s="93">
        <f t="shared" si="5"/>
        <v>0.143646408839779</v>
      </c>
      <c r="M229" s="93">
        <f t="shared" si="5"/>
        <v>0.16368638239339753</v>
      </c>
      <c r="N229" s="93">
        <f t="shared" si="5"/>
        <v>0.15258855585831063</v>
      </c>
      <c r="O229" s="94">
        <f t="shared" si="5"/>
        <v>0.14921465968586387</v>
      </c>
      <c r="P229" s="23"/>
      <c r="Q229" s="7"/>
    </row>
    <row r="230" spans="1:17" s="4" customFormat="1" ht="13.5">
      <c r="A230" s="7"/>
      <c r="B230" s="23"/>
      <c r="C230" s="30" t="s">
        <v>50</v>
      </c>
      <c r="D230" s="87">
        <f>D210/D79</f>
        <v>0.41930251419302517</v>
      </c>
      <c r="E230" s="88"/>
      <c r="F230" s="2"/>
      <c r="G230" s="89"/>
      <c r="H230" s="90"/>
      <c r="I230" s="82"/>
      <c r="J230" s="91">
        <f>J210/J79</f>
        <v>0.4307458143074581</v>
      </c>
      <c r="K230" s="92"/>
      <c r="L230" s="93">
        <f t="shared" si="5"/>
        <v>0.4334862385321101</v>
      </c>
      <c r="M230" s="93">
        <f t="shared" si="5"/>
        <v>0.4163424124513619</v>
      </c>
      <c r="N230" s="93">
        <f t="shared" si="5"/>
        <v>0.44325971058644326</v>
      </c>
      <c r="O230" s="94">
        <f t="shared" si="5"/>
        <v>0.42962962962962964</v>
      </c>
      <c r="P230" s="23"/>
      <c r="Q230" s="7"/>
    </row>
    <row r="231" spans="1:17" s="4" customFormat="1" ht="14.25">
      <c r="A231" s="39"/>
      <c r="B231" s="40"/>
      <c r="C231" s="40" t="s">
        <v>10</v>
      </c>
      <c r="D231" s="95">
        <f>D212/D81</f>
        <v>0.4172954149738828</v>
      </c>
      <c r="E231" s="95"/>
      <c r="F231" s="2"/>
      <c r="G231" s="96"/>
      <c r="H231" s="96"/>
      <c r="I231" s="82"/>
      <c r="J231" s="97">
        <f>J212/J81</f>
        <v>0.4301282935577321</v>
      </c>
      <c r="K231" s="97"/>
      <c r="L231" s="98">
        <f>L212/L81</f>
        <v>0.4288864388092613</v>
      </c>
      <c r="M231" s="98">
        <f>M212/M81</f>
        <v>0.42953020134228187</v>
      </c>
      <c r="N231" s="98">
        <f>N212/N81</f>
        <v>0.443701226309922</v>
      </c>
      <c r="O231" s="99">
        <f>O212/O81</f>
        <v>0.4187803561791689</v>
      </c>
      <c r="P231" s="40"/>
      <c r="Q231" s="39"/>
    </row>
    <row r="232" spans="1:17" s="4" customFormat="1" ht="13.5">
      <c r="A232" s="7"/>
      <c r="B232" s="23"/>
      <c r="C232" s="30"/>
      <c r="D232" s="100"/>
      <c r="E232" s="100"/>
      <c r="F232" s="2"/>
      <c r="G232" s="101"/>
      <c r="H232" s="90"/>
      <c r="I232" s="82"/>
      <c r="J232" s="102"/>
      <c r="K232" s="92"/>
      <c r="L232" s="103"/>
      <c r="M232" s="103"/>
      <c r="N232" s="103"/>
      <c r="O232" s="104"/>
      <c r="P232" s="23"/>
      <c r="Q232" s="7"/>
    </row>
    <row r="233" spans="1:17" s="4" customFormat="1" ht="14.25">
      <c r="A233" s="39"/>
      <c r="B233" s="40"/>
      <c r="C233" s="40" t="s">
        <v>11</v>
      </c>
      <c r="D233" s="105">
        <f>D214/D100</f>
        <v>0.08421052631578947</v>
      </c>
      <c r="E233" s="95"/>
      <c r="F233" s="6"/>
      <c r="G233" s="106"/>
      <c r="H233" s="96"/>
      <c r="I233" s="107"/>
      <c r="J233" s="108">
        <f>J214/J100</f>
        <v>0.02056555269922879</v>
      </c>
      <c r="K233" s="97"/>
      <c r="L233" s="109">
        <f>L214/L100</f>
        <v>-0.2978723404255319</v>
      </c>
      <c r="M233" s="109">
        <f>M214/M100</f>
        <v>0.2</v>
      </c>
      <c r="N233" s="109">
        <f>N214/N100</f>
        <v>-0.043010752688172046</v>
      </c>
      <c r="O233" s="110">
        <f>O214/O100</f>
        <v>0.19658119658119658</v>
      </c>
      <c r="P233" s="40"/>
      <c r="Q233" s="39"/>
    </row>
    <row r="234" spans="1:17" s="4" customFormat="1" ht="13.5">
      <c r="A234" s="7"/>
      <c r="B234" s="23"/>
      <c r="C234" s="30"/>
      <c r="D234" s="100"/>
      <c r="E234" s="100"/>
      <c r="F234" s="2"/>
      <c r="G234" s="101"/>
      <c r="H234" s="90"/>
      <c r="I234" s="82"/>
      <c r="J234" s="102"/>
      <c r="K234" s="92"/>
      <c r="L234" s="103"/>
      <c r="M234" s="103"/>
      <c r="N234" s="103"/>
      <c r="O234" s="104"/>
      <c r="P234" s="23"/>
      <c r="Q234" s="7"/>
    </row>
    <row r="235" spans="1:17" s="4" customFormat="1" ht="14.25">
      <c r="A235" s="39"/>
      <c r="B235" s="40"/>
      <c r="C235" s="40" t="s">
        <v>56</v>
      </c>
      <c r="D235" s="105">
        <f>D216/D104</f>
        <v>0.3785467128027682</v>
      </c>
      <c r="E235" s="95"/>
      <c r="F235" s="6"/>
      <c r="G235" s="106"/>
      <c r="H235" s="96"/>
      <c r="I235" s="107"/>
      <c r="J235" s="108">
        <f>J216/J104</f>
        <v>0.40908706320331667</v>
      </c>
      <c r="K235" s="97"/>
      <c r="L235" s="109">
        <f>L216/L104</f>
        <v>0.3962765957446808</v>
      </c>
      <c r="M235" s="109">
        <f>M216/M104</f>
        <v>0.407845789651674</v>
      </c>
      <c r="N235" s="109">
        <f>N216/N104</f>
        <v>0.41512027491408937</v>
      </c>
      <c r="O235" s="110">
        <f>O216/O104</f>
        <v>0.41745923913043476</v>
      </c>
      <c r="P235" s="40"/>
      <c r="Q235" s="39"/>
    </row>
    <row r="236" spans="1:56" ht="13.5">
      <c r="A236" s="7"/>
      <c r="B236" s="8"/>
      <c r="C236" s="9"/>
      <c r="D236" s="9"/>
      <c r="E236" s="9"/>
      <c r="F236" s="9"/>
      <c r="G236" s="9"/>
      <c r="H236" s="80"/>
      <c r="I236" s="81"/>
      <c r="J236" s="9"/>
      <c r="K236" s="9"/>
      <c r="L236" s="9"/>
      <c r="M236" s="9"/>
      <c r="N236" s="9"/>
      <c r="O236" s="9"/>
      <c r="P236" s="8"/>
      <c r="Q236" s="7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AZ236" s="4"/>
      <c r="BA236" s="4"/>
      <c r="BB236" s="4"/>
      <c r="BC236" s="4"/>
      <c r="BD236" s="4"/>
    </row>
    <row r="237" spans="1:56" ht="13.5">
      <c r="A237" s="4"/>
      <c r="B237" s="1"/>
      <c r="C237" s="2"/>
      <c r="D237" s="3"/>
      <c r="E237" s="3"/>
      <c r="F237" s="3"/>
      <c r="G237" s="3"/>
      <c r="H237" s="3"/>
      <c r="I237" s="2"/>
      <c r="J237" s="2"/>
      <c r="K237" s="2"/>
      <c r="L237" s="2"/>
      <c r="M237" s="2"/>
      <c r="N237" s="2"/>
      <c r="O237" s="2"/>
      <c r="P237" s="1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  <c r="BA237" s="4"/>
      <c r="BB237" s="4"/>
      <c r="BC237" s="4"/>
      <c r="BD237" s="4"/>
    </row>
  </sheetData>
  <sheetProtection/>
  <printOptions/>
  <pageMargins left="0.4724409448818898" right="0.2755905511811024" top="0.4724409448818898" bottom="0.4724409448818898" header="0.5118110236220472" footer="0.5118110236220472"/>
  <pageSetup fitToHeight="0" fitToWidth="1" horizontalDpi="600" verticalDpi="600" orientation="portrait" paperSize="9" scale="80" r:id="rId1"/>
  <headerFooter alignWithMargins="0">
    <oddFooter>&amp;LRestructuring Fixed factsheet&amp;C&amp;P&amp;R6 July 2005</oddFooter>
  </headerFooter>
  <rowBreaks count="3" manualBreakCount="3">
    <brk id="66" max="16" man="1"/>
    <brk id="107" max="16" man="1"/>
    <brk id="175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Plomp</dc:creator>
  <cp:keywords/>
  <dc:description/>
  <cp:lastModifiedBy>Brenninkmeyer, Steffen (KPNCC Investor Relations)</cp:lastModifiedBy>
  <cp:lastPrinted>2005-07-05T13:40:46Z</cp:lastPrinted>
  <dcterms:created xsi:type="dcterms:W3CDTF">2005-07-01T15:17:19Z</dcterms:created>
  <dcterms:modified xsi:type="dcterms:W3CDTF">2014-10-09T11:30:03Z</dcterms:modified>
  <cp:category/>
  <cp:version/>
  <cp:contentType/>
  <cp:contentStatus/>
</cp:coreProperties>
</file>