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2390" windowHeight="8385" activeTab="0"/>
  </bookViews>
  <sheets>
    <sheet name="Q1 09 BS" sheetId="1" r:id="rId1"/>
    <sheet name="Q1 09 IS" sheetId="2" r:id="rId2"/>
    <sheet name="Q1 09 CF" sheetId="3" r:id="rId3"/>
  </sheets>
  <definedNames>
    <definedName name="_xlnm.Print_Area" localSheetId="0">'Q1 09 BS'!$A$1:$G$53</definedName>
  </definedNames>
  <calcPr fullCalcOnLoad="1"/>
</workbook>
</file>

<file path=xl/sharedStrings.xml><?xml version="1.0" encoding="utf-8"?>
<sst xmlns="http://schemas.openxmlformats.org/spreadsheetml/2006/main" count="105" uniqueCount="96">
  <si>
    <t>Net Sales</t>
  </si>
  <si>
    <t>Cost of goods sold</t>
  </si>
  <si>
    <t>Gross profit</t>
  </si>
  <si>
    <t>Selling, general and administrative expenses</t>
  </si>
  <si>
    <t>Engineering expenses</t>
  </si>
  <si>
    <t>Amortization of intangibles</t>
  </si>
  <si>
    <t>Interest expense, net</t>
  </si>
  <si>
    <t>Other expense, net</t>
  </si>
  <si>
    <t>Income tax provision</t>
  </si>
  <si>
    <t>Equity in net earnings of affiliates</t>
  </si>
  <si>
    <t>Depreciation</t>
  </si>
  <si>
    <t>ASSETS</t>
  </si>
  <si>
    <t>Current Assets:</t>
  </si>
  <si>
    <t>Inventories, net</t>
  </si>
  <si>
    <t>Other current assets</t>
  </si>
  <si>
    <t>Total current assets</t>
  </si>
  <si>
    <t>Property, plant and equipment, net</t>
  </si>
  <si>
    <t>Investments in affiliates</t>
  </si>
  <si>
    <t>Deferred tax assets</t>
  </si>
  <si>
    <t>Other assets</t>
  </si>
  <si>
    <t>Intangible assets, net</t>
  </si>
  <si>
    <t>Goodwill</t>
  </si>
  <si>
    <t>Total assets</t>
  </si>
  <si>
    <t>LIABILITIES AND STOCKHOLDERS' EQUITY</t>
  </si>
  <si>
    <t>Current Liabilities:</t>
  </si>
  <si>
    <t>Current portion of long-term debt</t>
  </si>
  <si>
    <t>Accounts payable</t>
  </si>
  <si>
    <t>Accrued expenses</t>
  </si>
  <si>
    <t>Other current liabilities</t>
  </si>
  <si>
    <t>Long-term debt, less current portion</t>
  </si>
  <si>
    <t>Pensions and postretirement health care benefits</t>
  </si>
  <si>
    <t>Total liabilities</t>
  </si>
  <si>
    <t>Stockholders' Equity:</t>
  </si>
  <si>
    <t>Common stock</t>
  </si>
  <si>
    <t>Additional paid-in capital</t>
  </si>
  <si>
    <t>Retained earnings</t>
  </si>
  <si>
    <t>Total liabilities and stockholders' equity</t>
  </si>
  <si>
    <t>Cash flows from operating activities:</t>
  </si>
  <si>
    <t>Deferred debt issuance cost amortization</t>
  </si>
  <si>
    <t>Equity in net earnings of affiliates, net of cash received</t>
  </si>
  <si>
    <t>Accounts and notes receivable, net</t>
  </si>
  <si>
    <t>Other current and noncurrent assets</t>
  </si>
  <si>
    <t>Other current and noncurrent liabilities</t>
  </si>
  <si>
    <t>Total Adjustments</t>
  </si>
  <si>
    <t>Cash flows from investing activities:</t>
  </si>
  <si>
    <t>Proceeds from sale of property, plant and equipment</t>
  </si>
  <si>
    <t>Net cash used in investing activities</t>
  </si>
  <si>
    <t>Cash flows from financing activities:</t>
  </si>
  <si>
    <t>Effect of exchange rate changes on cash and cash equivalents</t>
  </si>
  <si>
    <t>Cash and cash equivalents, beginning of period</t>
  </si>
  <si>
    <t>Cash and cash equivalents, end of period</t>
  </si>
  <si>
    <t>December 31,</t>
  </si>
  <si>
    <t>Stock compensation</t>
  </si>
  <si>
    <t xml:space="preserve">Deferred income tax provision </t>
  </si>
  <si>
    <t>Changes in operating assets and liabilities:</t>
  </si>
  <si>
    <t>Three Months Ended</t>
  </si>
  <si>
    <t>March 31,</t>
  </si>
  <si>
    <t>Deferred tax liabilities</t>
  </si>
  <si>
    <t>Three Months Ended March 31,</t>
  </si>
  <si>
    <t>Adjustments to reconcile net income to net cash used in operating activities:</t>
  </si>
  <si>
    <t>Net cash used in operating activities</t>
  </si>
  <si>
    <t>Decrease in cash and cash equivalents</t>
  </si>
  <si>
    <t>Income from operations</t>
  </si>
  <si>
    <t>Income before income taxes and equity in net earnings of affiliates</t>
  </si>
  <si>
    <t>Income before equity in net earnings of affiliates</t>
  </si>
  <si>
    <t>Net income</t>
  </si>
  <si>
    <t>Net income per common share - basic</t>
  </si>
  <si>
    <t xml:space="preserve">Restructuring and other infrequent expenses </t>
  </si>
  <si>
    <t>Amounts in millions, except per share data</t>
  </si>
  <si>
    <t>Amounts in millions</t>
  </si>
  <si>
    <t>Proceeds from issuance of common stock</t>
  </si>
  <si>
    <t>Payment of minimum tax withholdings on stock compensation</t>
  </si>
  <si>
    <t>Cash and cash equivalents</t>
  </si>
  <si>
    <t>Restricted Cash</t>
  </si>
  <si>
    <t>Noncontrolling interests</t>
  </si>
  <si>
    <t>Total equity</t>
  </si>
  <si>
    <t>Total current liabilities</t>
  </si>
  <si>
    <t>Other noncurrent liabilities</t>
  </si>
  <si>
    <t>Weighted average number of common and common equivalent shares outstanding - basic</t>
  </si>
  <si>
    <t xml:space="preserve">Weighted average number of common and common equivalent shares outstanding - diluted </t>
  </si>
  <si>
    <t>Investments by noncontrolling interests</t>
  </si>
  <si>
    <t>Restricted cash and other</t>
  </si>
  <si>
    <t>Proceeds from (repayment of) debt obligations, net</t>
  </si>
  <si>
    <t>Net cash provided by (used in) financing activities</t>
  </si>
  <si>
    <t>Gain on sale of property, plant and equipment</t>
  </si>
  <si>
    <t>Investments in unconsolidated affiliates</t>
  </si>
  <si>
    <t>AGCO Corporation Stockholders' Equity:</t>
  </si>
  <si>
    <t>Accumulated other comprehensive loss</t>
  </si>
  <si>
    <t>Total AGCO Corporation stockholders' equity</t>
  </si>
  <si>
    <t>Net income attributable to noncontrolling interests</t>
  </si>
  <si>
    <t>Net income attributable to AGCO Corporation and subsidiaries</t>
  </si>
  <si>
    <t>Net income per common share attributable to AGCO Corporation and subsidiaries:</t>
  </si>
  <si>
    <t>Net income attributable to AGCO Corporation and Subsidiaries</t>
  </si>
  <si>
    <t xml:space="preserve">Net income per common share - diluted </t>
  </si>
  <si>
    <t>Amortization of debt discount</t>
  </si>
  <si>
    <t>Purchases of property, plant and equipment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</si>
</sst>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.0_);_(&quot;$&quot;* \(#,##0.0\);_(&quot;$&quot;* &quot;-&quot;??_);_(@_)"/>
    <numFmt numFmtId="166" formatCode="_(* #,##0.0_);_(* \(#,##0.0\);_(* &quot;-&quot;?_);_(@_)"/>
    <numFmt numFmtId="167" formatCode="0.0%"/>
    <numFmt numFmtId="168" formatCode="0.000%"/>
    <numFmt numFmtId="169" formatCode="_(* #,##0.000_);_(* \(#,##0.000\);_(* &quot;-&quot;???_);_(@_)"/>
    <numFmt numFmtId="170" formatCode="_(* #,##0_);_(* \(#,##0\);_(* &quot;-&quot;??_);_(@_)"/>
    <numFmt numFmtId="171" formatCode="00000"/>
    <numFmt numFmtId="172" formatCode="_(&quot;$&quot;* #,##0_);_(&quot;$&quot;* \(#,##0\);_(&quot;$&quot;* &quot;-&quot;??_);_(@_)"/>
    <numFmt numFmtId="173" formatCode="_(&quot;$&quot;* #,##0.0_);_(&quot;$&quot;* \(#,##0.0\);_(&quot;$&quot;* &quot;-&quot;?_);_(@_)"/>
    <numFmt numFmtId="174" formatCode="0.0"/>
    <numFmt numFmtId="175" formatCode="_(&quot;$&quot;* #,##0.000_);_(&quot;$&quot;* \(#,##0.000\);_(&quot;$&quot;* &quot;-&quot;??_);_(@_)"/>
    <numFmt numFmtId="176" formatCode="[$-409]dddd\,\ mmmm\ dd\,\ yyyy"/>
    <numFmt numFmtId="177" formatCode="[$-409]mmmm\-yy;@"/>
  </numFmts>
  <fonts count="4">
    <font>
      <sz val="10"/>
      <name val="Times New Roman"/>
      <family val="0"/>
    </font>
    <font>
      <b/>
      <sz val="10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164" fontId="0" fillId="0" borderId="0" xfId="15" applyNumberFormat="1" applyAlignment="1">
      <alignment/>
    </xf>
    <xf numFmtId="165" fontId="0" fillId="0" borderId="0" xfId="17" applyNumberFormat="1" applyAlignment="1">
      <alignment/>
    </xf>
    <xf numFmtId="0" fontId="0" fillId="0" borderId="0" xfId="0" applyAlignment="1">
      <alignment horizontal="center"/>
    </xf>
    <xf numFmtId="164" fontId="0" fillId="0" borderId="1" xfId="15" applyNumberFormat="1" applyBorder="1" applyAlignment="1">
      <alignment/>
    </xf>
    <xf numFmtId="165" fontId="0" fillId="0" borderId="2" xfId="17" applyNumberFormat="1" applyBorder="1" applyAlignment="1">
      <alignment/>
    </xf>
    <xf numFmtId="164" fontId="0" fillId="0" borderId="0" xfId="15" applyNumberFormat="1" applyBorder="1" applyAlignment="1">
      <alignment/>
    </xf>
    <xf numFmtId="0" fontId="0" fillId="0" borderId="0" xfId="0" applyAlignment="1" quotePrefix="1">
      <alignment horizontal="left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3" xfId="17" applyNumberFormat="1" applyBorder="1" applyAlignment="1">
      <alignment/>
    </xf>
    <xf numFmtId="0" fontId="0" fillId="0" borderId="1" xfId="0" applyBorder="1" applyAlignment="1">
      <alignment/>
    </xf>
    <xf numFmtId="166" fontId="0" fillId="0" borderId="0" xfId="0" applyNumberFormat="1" applyAlignment="1">
      <alignment/>
    </xf>
    <xf numFmtId="165" fontId="0" fillId="0" borderId="1" xfId="17" applyNumberFormat="1" applyBorder="1" applyAlignment="1">
      <alignment/>
    </xf>
    <xf numFmtId="173" fontId="0" fillId="0" borderId="0" xfId="0" applyNumberFormat="1" applyBorder="1" applyAlignment="1">
      <alignment/>
    </xf>
    <xf numFmtId="166" fontId="0" fillId="0" borderId="0" xfId="15" applyNumberFormat="1" applyBorder="1" applyAlignment="1">
      <alignment/>
    </xf>
    <xf numFmtId="173" fontId="0" fillId="0" borderId="0" xfId="15" applyNumberFormat="1" applyBorder="1" applyAlignment="1">
      <alignment/>
    </xf>
    <xf numFmtId="166" fontId="0" fillId="0" borderId="0" xfId="0" applyNumberFormat="1" applyBorder="1" applyAlignment="1">
      <alignment/>
    </xf>
    <xf numFmtId="166" fontId="0" fillId="0" borderId="1" xfId="0" applyNumberFormat="1" applyBorder="1" applyAlignment="1">
      <alignment/>
    </xf>
    <xf numFmtId="166" fontId="0" fillId="0" borderId="0" xfId="0" applyNumberFormat="1" applyFill="1" applyBorder="1" applyAlignment="1">
      <alignment/>
    </xf>
    <xf numFmtId="166" fontId="0" fillId="0" borderId="0" xfId="15" applyNumberFormat="1" applyAlignment="1">
      <alignment/>
    </xf>
    <xf numFmtId="173" fontId="0" fillId="0" borderId="3" xfId="0" applyNumberFormat="1" applyBorder="1" applyAlignment="1">
      <alignment/>
    </xf>
    <xf numFmtId="44" fontId="0" fillId="0" borderId="0" xfId="17" applyAlignment="1">
      <alignment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166" fontId="0" fillId="0" borderId="4" xfId="0" applyNumberFormat="1" applyBorder="1" applyAlignment="1">
      <alignment/>
    </xf>
    <xf numFmtId="0" fontId="0" fillId="0" borderId="4" xfId="0" applyBorder="1" applyAlignment="1">
      <alignment horizontal="center"/>
    </xf>
    <xf numFmtId="165" fontId="0" fillId="0" borderId="0" xfId="17" applyNumberFormat="1" applyBorder="1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164" fontId="0" fillId="0" borderId="4" xfId="15" applyNumberForma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52"/>
  <sheetViews>
    <sheetView tabSelected="1" zoomScale="80" zoomScaleNormal="80" workbookViewId="0" topLeftCell="A1">
      <selection activeCell="A1" sqref="A1"/>
    </sheetView>
  </sheetViews>
  <sheetFormatPr defaultColWidth="9.33203125" defaultRowHeight="12.75"/>
  <cols>
    <col min="1" max="2" width="2.16015625" style="0" customWidth="1"/>
    <col min="3" max="3" width="45" style="0" customWidth="1"/>
    <col min="4" max="4" width="2.33203125" style="0" customWidth="1"/>
    <col min="5" max="5" width="15.83203125" style="0" customWidth="1"/>
    <col min="6" max="6" width="2.33203125" style="0" customWidth="1"/>
    <col min="7" max="7" width="15.83203125" style="0" customWidth="1"/>
  </cols>
  <sheetData>
    <row r="2" spans="5:7" ht="12.75">
      <c r="E2" s="23"/>
      <c r="G2" s="23"/>
    </row>
    <row r="3" spans="3:7" ht="12.75">
      <c r="C3" t="s">
        <v>69</v>
      </c>
      <c r="E3" s="26" t="s">
        <v>56</v>
      </c>
      <c r="F3" s="8"/>
      <c r="G3" s="26" t="s">
        <v>51</v>
      </c>
    </row>
    <row r="4" spans="5:7" ht="12.75">
      <c r="E4" s="24">
        <v>2009</v>
      </c>
      <c r="F4" s="8"/>
      <c r="G4" s="24">
        <v>2008</v>
      </c>
    </row>
    <row r="5" spans="1:8" ht="12.75">
      <c r="A5" t="s">
        <v>11</v>
      </c>
      <c r="D5" s="9"/>
      <c r="E5" s="6"/>
      <c r="F5" s="9"/>
      <c r="G5" s="6"/>
      <c r="H5" s="9"/>
    </row>
    <row r="6" spans="1:8" ht="12.75">
      <c r="A6" s="7" t="s">
        <v>12</v>
      </c>
      <c r="D6" s="9"/>
      <c r="E6" s="6"/>
      <c r="F6" s="9"/>
      <c r="G6" s="6"/>
      <c r="H6" s="9"/>
    </row>
    <row r="7" spans="2:8" ht="12.75">
      <c r="B7" t="s">
        <v>72</v>
      </c>
      <c r="D7" s="9"/>
      <c r="E7" s="16">
        <v>96.3</v>
      </c>
      <c r="F7" s="9"/>
      <c r="G7" s="16">
        <v>512.2</v>
      </c>
      <c r="H7" s="9"/>
    </row>
    <row r="8" spans="2:8" ht="12.75">
      <c r="B8" t="s">
        <v>73</v>
      </c>
      <c r="D8" s="9"/>
      <c r="E8" s="15">
        <v>21.1</v>
      </c>
      <c r="F8" s="9"/>
      <c r="G8" s="15">
        <v>33.8</v>
      </c>
      <c r="H8" s="9"/>
    </row>
    <row r="9" spans="2:8" ht="12.75">
      <c r="B9" t="s">
        <v>40</v>
      </c>
      <c r="D9" s="9"/>
      <c r="E9" s="15">
        <v>818.6</v>
      </c>
      <c r="F9" s="9"/>
      <c r="G9" s="15">
        <v>815.6</v>
      </c>
      <c r="H9" s="9"/>
    </row>
    <row r="10" spans="2:8" ht="12.75">
      <c r="B10" t="s">
        <v>13</v>
      </c>
      <c r="D10" s="9"/>
      <c r="E10" s="15">
        <v>1585.7</v>
      </c>
      <c r="F10" s="9"/>
      <c r="G10" s="15">
        <v>1389.9</v>
      </c>
      <c r="H10" s="9"/>
    </row>
    <row r="11" spans="2:8" ht="12.75">
      <c r="B11" t="s">
        <v>18</v>
      </c>
      <c r="D11" s="9"/>
      <c r="E11" s="15">
        <v>52.8</v>
      </c>
      <c r="F11" s="9"/>
      <c r="G11" s="15">
        <v>56.6</v>
      </c>
      <c r="H11" s="9"/>
    </row>
    <row r="12" spans="2:8" ht="12.75">
      <c r="B12" t="s">
        <v>14</v>
      </c>
      <c r="D12" s="9"/>
      <c r="E12" s="15">
        <v>193</v>
      </c>
      <c r="F12" s="9"/>
      <c r="G12" s="15">
        <v>197.1</v>
      </c>
      <c r="H12" s="9"/>
    </row>
    <row r="13" spans="4:8" ht="6" customHeight="1">
      <c r="D13" s="9"/>
      <c r="E13" s="4"/>
      <c r="F13" s="9"/>
      <c r="G13" s="4"/>
      <c r="H13" s="9"/>
    </row>
    <row r="14" spans="3:8" ht="12.75">
      <c r="C14" t="s">
        <v>15</v>
      </c>
      <c r="D14" s="9"/>
      <c r="E14" s="17">
        <f>SUM(E7:E13)</f>
        <v>2767.5</v>
      </c>
      <c r="F14" s="9"/>
      <c r="G14" s="17">
        <f>SUM(G7:G13)</f>
        <v>3005.2</v>
      </c>
      <c r="H14" s="9"/>
    </row>
    <row r="15" spans="1:8" ht="12.75">
      <c r="A15" t="s">
        <v>16</v>
      </c>
      <c r="D15" s="9"/>
      <c r="E15" s="15">
        <v>798.7</v>
      </c>
      <c r="F15" s="9"/>
      <c r="G15" s="15">
        <v>811.1</v>
      </c>
      <c r="H15" s="9"/>
    </row>
    <row r="16" spans="1:8" ht="12.75">
      <c r="A16" t="s">
        <v>17</v>
      </c>
      <c r="D16" s="9"/>
      <c r="E16" s="15">
        <v>274</v>
      </c>
      <c r="F16" s="9"/>
      <c r="G16" s="15">
        <v>275.1</v>
      </c>
      <c r="H16" s="9"/>
    </row>
    <row r="17" spans="1:8" ht="12.75">
      <c r="A17" t="s">
        <v>18</v>
      </c>
      <c r="D17" s="9"/>
      <c r="E17" s="15">
        <v>23.4</v>
      </c>
      <c r="F17" s="9"/>
      <c r="G17" s="15">
        <v>29.9</v>
      </c>
      <c r="H17" s="9"/>
    </row>
    <row r="18" spans="1:8" ht="12.75">
      <c r="A18" t="s">
        <v>19</v>
      </c>
      <c r="D18" s="9"/>
      <c r="E18" s="15">
        <v>72.2</v>
      </c>
      <c r="F18" s="9"/>
      <c r="G18" s="15">
        <v>69.6</v>
      </c>
      <c r="H18" s="9"/>
    </row>
    <row r="19" spans="1:8" ht="12.75">
      <c r="A19" t="s">
        <v>20</v>
      </c>
      <c r="D19" s="9"/>
      <c r="E19" s="15">
        <v>168.7</v>
      </c>
      <c r="F19" s="9"/>
      <c r="G19" s="15">
        <v>176.9</v>
      </c>
      <c r="H19" s="9"/>
    </row>
    <row r="20" spans="1:8" ht="12.75">
      <c r="A20" t="s">
        <v>21</v>
      </c>
      <c r="D20" s="9"/>
      <c r="E20" s="15">
        <v>561.8</v>
      </c>
      <c r="F20" s="9"/>
      <c r="G20" s="15">
        <v>587</v>
      </c>
      <c r="H20" s="9"/>
    </row>
    <row r="21" spans="4:8" ht="6" customHeight="1">
      <c r="D21" s="9"/>
      <c r="E21" s="4"/>
      <c r="F21" s="9"/>
      <c r="G21" s="4"/>
      <c r="H21" s="9"/>
    </row>
    <row r="22" spans="3:8" ht="13.5" thickBot="1">
      <c r="C22" t="s">
        <v>22</v>
      </c>
      <c r="D22" s="9"/>
      <c r="E22" s="10">
        <f>SUM(E14:E21)</f>
        <v>4666.3</v>
      </c>
      <c r="F22" s="9"/>
      <c r="G22" s="10">
        <f>SUM(G14:G21)</f>
        <v>4954.799999999999</v>
      </c>
      <c r="H22" s="9"/>
    </row>
    <row r="23" spans="4:8" ht="13.5" thickTop="1">
      <c r="D23" s="9"/>
      <c r="E23" s="6"/>
      <c r="F23" s="9"/>
      <c r="G23" s="6"/>
      <c r="H23" s="9"/>
    </row>
    <row r="24" spans="1:8" ht="12.75">
      <c r="A24" t="s">
        <v>23</v>
      </c>
      <c r="D24" s="9"/>
      <c r="E24" s="6"/>
      <c r="F24" s="9"/>
      <c r="G24" s="6"/>
      <c r="H24" s="9"/>
    </row>
    <row r="25" spans="1:8" ht="12.75">
      <c r="A25" t="s">
        <v>24</v>
      </c>
      <c r="D25" s="9"/>
      <c r="E25" s="6"/>
      <c r="F25" s="9"/>
      <c r="G25" s="6"/>
      <c r="H25" s="9"/>
    </row>
    <row r="26" spans="2:8" ht="12.75">
      <c r="B26" t="s">
        <v>25</v>
      </c>
      <c r="D26" s="9"/>
      <c r="E26" s="14">
        <v>0</v>
      </c>
      <c r="F26" s="9"/>
      <c r="G26" s="14">
        <v>0.1</v>
      </c>
      <c r="H26" s="9"/>
    </row>
    <row r="27" spans="2:8" ht="12.75">
      <c r="B27" t="s">
        <v>26</v>
      </c>
      <c r="D27" s="9"/>
      <c r="E27" s="6">
        <v>828.7</v>
      </c>
      <c r="F27" s="9"/>
      <c r="G27" s="6">
        <v>1027.1</v>
      </c>
      <c r="H27" s="9"/>
    </row>
    <row r="28" spans="2:8" ht="12.75">
      <c r="B28" t="s">
        <v>27</v>
      </c>
      <c r="D28" s="9"/>
      <c r="E28" s="17">
        <v>707.9</v>
      </c>
      <c r="F28" s="9"/>
      <c r="G28" s="17">
        <v>799.8</v>
      </c>
      <c r="H28" s="9"/>
    </row>
    <row r="29" spans="2:7" ht="12.75">
      <c r="B29" t="s">
        <v>28</v>
      </c>
      <c r="E29" s="17">
        <v>175.9</v>
      </c>
      <c r="F29" s="9"/>
      <c r="G29" s="17">
        <v>151.5</v>
      </c>
    </row>
    <row r="30" spans="5:7" ht="6" customHeight="1">
      <c r="E30" s="18"/>
      <c r="G30" s="18"/>
    </row>
    <row r="31" spans="3:7" ht="12.75">
      <c r="C31" t="s">
        <v>76</v>
      </c>
      <c r="E31" s="20">
        <f>SUM(E26:E30)</f>
        <v>1712.5</v>
      </c>
      <c r="G31" s="20">
        <f>SUM(G26:G30)</f>
        <v>1978.4999999999998</v>
      </c>
    </row>
    <row r="32" spans="1:7" ht="12.75">
      <c r="A32" t="s">
        <v>29</v>
      </c>
      <c r="E32" s="19">
        <v>614.3</v>
      </c>
      <c r="G32" s="19">
        <v>625</v>
      </c>
    </row>
    <row r="33" spans="1:7" ht="12.75">
      <c r="A33" t="s">
        <v>30</v>
      </c>
      <c r="E33" s="19">
        <v>167.9</v>
      </c>
      <c r="G33" s="19">
        <v>173.6</v>
      </c>
    </row>
    <row r="34" spans="1:7" ht="12.75">
      <c r="A34" t="s">
        <v>57</v>
      </c>
      <c r="E34" s="19">
        <v>101.3</v>
      </c>
      <c r="G34" s="19">
        <v>108.1</v>
      </c>
    </row>
    <row r="35" spans="1:7" ht="12.75">
      <c r="A35" t="s">
        <v>77</v>
      </c>
      <c r="E35" s="19">
        <v>45.2</v>
      </c>
      <c r="G35" s="19">
        <v>49.6</v>
      </c>
    </row>
    <row r="36" spans="5:7" ht="6" customHeight="1">
      <c r="E36" s="18"/>
      <c r="G36" s="18"/>
    </row>
    <row r="37" spans="3:7" ht="12.75">
      <c r="C37" s="7" t="s">
        <v>31</v>
      </c>
      <c r="E37" s="18">
        <f>SUM(E31:E36)</f>
        <v>2641.2000000000003</v>
      </c>
      <c r="G37" s="18">
        <f>SUM(G31:G36)</f>
        <v>2934.7999999999997</v>
      </c>
    </row>
    <row r="39" ht="12.75">
      <c r="A39" s="7" t="s">
        <v>32</v>
      </c>
    </row>
    <row r="40" ht="12.75">
      <c r="A40" s="7" t="s">
        <v>86</v>
      </c>
    </row>
    <row r="41" spans="2:7" ht="12.75">
      <c r="B41" t="s">
        <v>33</v>
      </c>
      <c r="E41" s="12">
        <v>0.9</v>
      </c>
      <c r="G41" s="12">
        <v>0.9</v>
      </c>
    </row>
    <row r="42" spans="2:7" ht="12.75">
      <c r="B42" t="s">
        <v>34</v>
      </c>
      <c r="E42" s="12">
        <v>1068.5</v>
      </c>
      <c r="G42" s="12">
        <v>1067.4</v>
      </c>
    </row>
    <row r="43" spans="2:7" ht="12.75">
      <c r="B43" t="s">
        <v>35</v>
      </c>
      <c r="E43" s="12">
        <v>1415.8</v>
      </c>
      <c r="G43" s="12">
        <v>1382.1</v>
      </c>
    </row>
    <row r="44" spans="2:7" ht="12.75">
      <c r="B44" t="s">
        <v>87</v>
      </c>
      <c r="E44" s="12">
        <v>-466.9</v>
      </c>
      <c r="G44" s="12">
        <v>-436.1</v>
      </c>
    </row>
    <row r="45" spans="5:7" ht="6" customHeight="1">
      <c r="E45" s="18"/>
      <c r="G45" s="18"/>
    </row>
    <row r="46" spans="3:7" ht="12.75">
      <c r="C46" s="7" t="s">
        <v>88</v>
      </c>
      <c r="E46" s="20">
        <f>SUM(E41:E45)</f>
        <v>2018.2999999999997</v>
      </c>
      <c r="G46" s="20">
        <f>SUM(G41:G45)</f>
        <v>2014.3000000000002</v>
      </c>
    </row>
    <row r="47" spans="5:7" ht="6" customHeight="1">
      <c r="E47" s="18"/>
      <c r="F47" s="9"/>
      <c r="G47" s="18"/>
    </row>
    <row r="48" spans="1:7" ht="12.75" customHeight="1">
      <c r="A48" t="s">
        <v>74</v>
      </c>
      <c r="E48" s="12">
        <v>6.8</v>
      </c>
      <c r="G48" s="12">
        <v>5.7</v>
      </c>
    </row>
    <row r="49" spans="5:7" ht="6" customHeight="1">
      <c r="E49" s="18"/>
      <c r="G49" s="18"/>
    </row>
    <row r="50" spans="2:7" ht="12.75" customHeight="1">
      <c r="B50" t="s">
        <v>75</v>
      </c>
      <c r="E50" s="12">
        <v>2025.1</v>
      </c>
      <c r="G50" s="12">
        <v>2020</v>
      </c>
    </row>
    <row r="51" spans="5:7" ht="6" customHeight="1">
      <c r="E51" s="12"/>
      <c r="G51" s="12"/>
    </row>
    <row r="52" spans="3:7" ht="13.5" thickBot="1">
      <c r="C52" t="s">
        <v>36</v>
      </c>
      <c r="E52" s="21">
        <f>+E46+E37+E48</f>
        <v>4666.3</v>
      </c>
      <c r="G52" s="21">
        <f>+G46+G37+G48</f>
        <v>4954.8</v>
      </c>
    </row>
    <row r="53" ht="13.5" thickTop="1"/>
  </sheetData>
  <sheetProtection/>
  <printOptions/>
  <pageMargins left="0.75" right="0.75" top="1" bottom="1" header="0.5" footer="0.5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46"/>
  <sheetViews>
    <sheetView zoomScale="80" zoomScaleNormal="80" workbookViewId="0" topLeftCell="A1">
      <selection activeCell="A1" sqref="A1"/>
    </sheetView>
  </sheetViews>
  <sheetFormatPr defaultColWidth="9.33203125" defaultRowHeight="12.75"/>
  <cols>
    <col min="1" max="1" width="3.83203125" style="0" customWidth="1"/>
    <col min="2" max="2" width="85" style="0" customWidth="1"/>
    <col min="3" max="3" width="10.83203125" style="0" customWidth="1"/>
    <col min="4" max="4" width="16.16015625" style="0" bestFit="1" customWidth="1"/>
    <col min="5" max="5" width="2.5" style="0" customWidth="1"/>
    <col min="6" max="6" width="16.16015625" style="0" bestFit="1" customWidth="1"/>
    <col min="7" max="7" width="7.16015625" style="0" customWidth="1"/>
  </cols>
  <sheetData>
    <row r="2" ht="12.75">
      <c r="B2" t="s">
        <v>68</v>
      </c>
    </row>
    <row r="3" spans="4:6" ht="12.75">
      <c r="D3" s="33" t="s">
        <v>55</v>
      </c>
      <c r="E3" s="33"/>
      <c r="F3" s="33"/>
    </row>
    <row r="4" spans="4:6" ht="12.75">
      <c r="D4" s="25" t="s">
        <v>56</v>
      </c>
      <c r="E4" s="24"/>
      <c r="F4" s="25" t="s">
        <v>56</v>
      </c>
    </row>
    <row r="5" spans="1:6" ht="12.75">
      <c r="A5" s="8"/>
      <c r="D5" s="28">
        <v>2009</v>
      </c>
      <c r="E5" s="3"/>
      <c r="F5" s="28">
        <v>2008</v>
      </c>
    </row>
    <row r="6" ht="6" customHeight="1"/>
    <row r="8" spans="1:6" ht="12.75">
      <c r="A8" t="s">
        <v>0</v>
      </c>
      <c r="D8" s="2">
        <v>1579</v>
      </c>
      <c r="F8" s="2">
        <v>1786.6</v>
      </c>
    </row>
    <row r="9" spans="1:6" ht="12.75">
      <c r="A9" t="s">
        <v>1</v>
      </c>
      <c r="D9" s="4">
        <v>1306.7</v>
      </c>
      <c r="F9" s="4">
        <v>1471.4</v>
      </c>
    </row>
    <row r="10" spans="4:6" ht="6" customHeight="1">
      <c r="D10" s="1"/>
      <c r="F10" s="1"/>
    </row>
    <row r="11" spans="2:6" ht="12.75">
      <c r="B11" t="s">
        <v>2</v>
      </c>
      <c r="D11" s="1">
        <f>+D8-D9</f>
        <v>272.29999999999995</v>
      </c>
      <c r="F11" s="1">
        <f>+F8-F9</f>
        <v>315.1999999999998</v>
      </c>
    </row>
    <row r="12" spans="4:6" ht="6" customHeight="1">
      <c r="D12" s="1"/>
      <c r="F12" s="1"/>
    </row>
    <row r="13" spans="1:6" ht="12.75">
      <c r="A13" t="s">
        <v>3</v>
      </c>
      <c r="D13" s="1">
        <v>161.6</v>
      </c>
      <c r="F13" s="1">
        <v>170.6</v>
      </c>
    </row>
    <row r="14" spans="1:6" ht="12.75">
      <c r="A14" t="s">
        <v>4</v>
      </c>
      <c r="D14" s="1">
        <v>48</v>
      </c>
      <c r="F14" s="1">
        <v>45.4</v>
      </c>
    </row>
    <row r="15" spans="1:6" ht="12.75">
      <c r="A15" t="s">
        <v>67</v>
      </c>
      <c r="D15" s="1">
        <v>0</v>
      </c>
      <c r="F15" s="1">
        <v>0.1</v>
      </c>
    </row>
    <row r="16" spans="1:6" ht="12.75">
      <c r="A16" t="s">
        <v>5</v>
      </c>
      <c r="D16" s="4">
        <v>4.1</v>
      </c>
      <c r="F16" s="4">
        <v>4.9</v>
      </c>
    </row>
    <row r="17" spans="4:6" ht="6" customHeight="1">
      <c r="D17" s="1"/>
      <c r="F17" s="1"/>
    </row>
    <row r="18" spans="2:6" ht="12.75">
      <c r="B18" t="s">
        <v>62</v>
      </c>
      <c r="D18" s="1">
        <f>D11-SUM(D13:D16)</f>
        <v>58.599999999999966</v>
      </c>
      <c r="F18" s="1">
        <f>F11-SUM(F13:F16)</f>
        <v>94.19999999999982</v>
      </c>
    </row>
    <row r="19" spans="4:6" ht="6" customHeight="1">
      <c r="D19" s="1"/>
      <c r="F19" s="1"/>
    </row>
    <row r="20" spans="1:6" ht="12.75">
      <c r="A20" t="s">
        <v>6</v>
      </c>
      <c r="D20" s="1">
        <v>11.7</v>
      </c>
      <c r="F20" s="1">
        <v>8.6</v>
      </c>
    </row>
    <row r="21" spans="1:6" ht="12.75">
      <c r="A21" t="s">
        <v>7</v>
      </c>
      <c r="D21" s="4">
        <v>6.5</v>
      </c>
      <c r="F21" s="4">
        <v>6</v>
      </c>
    </row>
    <row r="22" spans="4:6" ht="6" customHeight="1">
      <c r="D22" s="1"/>
      <c r="F22" s="1"/>
    </row>
    <row r="23" spans="1:6" ht="12.75">
      <c r="A23" t="s">
        <v>63</v>
      </c>
      <c r="D23" s="1">
        <f>+D18-SUM(D20:D21)</f>
        <v>40.39999999999996</v>
      </c>
      <c r="F23" s="1">
        <f>+F18-SUM(F20:F21)</f>
        <v>79.59999999999982</v>
      </c>
    </row>
    <row r="24" spans="4:6" ht="6" customHeight="1">
      <c r="D24" s="1"/>
      <c r="F24" s="1"/>
    </row>
    <row r="25" spans="1:6" ht="12.75">
      <c r="A25" t="s">
        <v>8</v>
      </c>
      <c r="D25" s="4">
        <v>14.4</v>
      </c>
      <c r="F25" s="4">
        <v>29.8</v>
      </c>
    </row>
    <row r="26" spans="4:6" ht="6" customHeight="1">
      <c r="D26" s="1"/>
      <c r="F26" s="1"/>
    </row>
    <row r="27" spans="1:6" ht="12.75">
      <c r="A27" t="s">
        <v>64</v>
      </c>
      <c r="D27" s="1">
        <f>+D23-D25</f>
        <v>25.999999999999964</v>
      </c>
      <c r="F27" s="1">
        <f>+F23-F25</f>
        <v>49.79999999999983</v>
      </c>
    </row>
    <row r="28" spans="4:6" ht="6" customHeight="1">
      <c r="D28" s="1"/>
      <c r="F28" s="1"/>
    </row>
    <row r="29" spans="1:6" ht="12.75">
      <c r="A29" t="s">
        <v>9</v>
      </c>
      <c r="D29" s="4">
        <v>8.3</v>
      </c>
      <c r="F29" s="4">
        <v>9</v>
      </c>
    </row>
    <row r="30" spans="4:6" ht="6" customHeight="1">
      <c r="D30" s="1"/>
      <c r="F30" s="1"/>
    </row>
    <row r="31" spans="1:6" ht="12.75" customHeight="1">
      <c r="A31" t="s">
        <v>65</v>
      </c>
      <c r="D31" s="6">
        <f>+D27+D29</f>
        <v>34.29999999999997</v>
      </c>
      <c r="F31" s="6">
        <f>+F27+F29</f>
        <v>58.79999999999983</v>
      </c>
    </row>
    <row r="32" spans="4:6" ht="6" customHeight="1">
      <c r="D32" s="1"/>
      <c r="F32" s="1"/>
    </row>
    <row r="33" spans="1:6" ht="12.75">
      <c r="A33" t="s">
        <v>89</v>
      </c>
      <c r="D33" s="4">
        <v>-0.6</v>
      </c>
      <c r="F33" s="4">
        <v>0</v>
      </c>
    </row>
    <row r="34" spans="4:6" ht="6" customHeight="1">
      <c r="D34" s="6"/>
      <c r="F34" s="6"/>
    </row>
    <row r="35" spans="1:7" ht="13.5" thickBot="1">
      <c r="A35" t="s">
        <v>90</v>
      </c>
      <c r="D35" s="5">
        <f>D31+D33</f>
        <v>33.69999999999997</v>
      </c>
      <c r="E35" s="9"/>
      <c r="F35" s="5">
        <f>F31+F33</f>
        <v>58.79999999999983</v>
      </c>
      <c r="G35" s="9"/>
    </row>
    <row r="36" spans="4:7" ht="6" customHeight="1" thickTop="1">
      <c r="D36" s="29"/>
      <c r="E36" s="9"/>
      <c r="F36" s="29"/>
      <c r="G36" s="9"/>
    </row>
    <row r="37" spans="1:7" ht="13.5" customHeight="1">
      <c r="A37" t="s">
        <v>91</v>
      </c>
      <c r="D37" s="29"/>
      <c r="E37" s="9"/>
      <c r="F37" s="29"/>
      <c r="G37" s="9"/>
    </row>
    <row r="38" spans="5:7" ht="12.75">
      <c r="E38" s="9"/>
      <c r="G38" s="9"/>
    </row>
    <row r="39" spans="1:7" ht="12.75">
      <c r="A39" s="7" t="s">
        <v>66</v>
      </c>
      <c r="D39" s="22">
        <v>0.37</v>
      </c>
      <c r="E39" s="9"/>
      <c r="F39" s="22">
        <v>0.64</v>
      </c>
      <c r="G39" s="9"/>
    </row>
    <row r="40" spans="1:6" ht="12.75">
      <c r="A40" s="7" t="s">
        <v>93</v>
      </c>
      <c r="D40" s="22">
        <v>0.36</v>
      </c>
      <c r="F40" s="22">
        <v>0.59</v>
      </c>
    </row>
    <row r="41" ht="12.75">
      <c r="A41" s="7"/>
    </row>
    <row r="42" spans="1:6" ht="12.75">
      <c r="A42" s="7" t="s">
        <v>78</v>
      </c>
      <c r="D42" s="31">
        <v>91.9</v>
      </c>
      <c r="E42" s="31"/>
      <c r="F42" s="31">
        <v>91.6</v>
      </c>
    </row>
    <row r="43" spans="1:6" ht="12.75">
      <c r="A43" s="7" t="s">
        <v>79</v>
      </c>
      <c r="D43" s="31">
        <v>92.4</v>
      </c>
      <c r="E43" s="31"/>
      <c r="F43" s="31">
        <v>99.3</v>
      </c>
    </row>
    <row r="44" spans="1:6" ht="12.75">
      <c r="A44" s="7"/>
      <c r="D44" s="31"/>
      <c r="E44" s="31"/>
      <c r="F44" s="31"/>
    </row>
    <row r="45" spans="4:6" ht="12.75">
      <c r="D45" s="31"/>
      <c r="E45" s="31"/>
      <c r="F45" s="31"/>
    </row>
    <row r="46" spans="4:6" ht="12.75">
      <c r="D46" s="31"/>
      <c r="E46" s="31"/>
      <c r="F46" s="31"/>
    </row>
  </sheetData>
  <sheetProtection/>
  <mergeCells count="1">
    <mergeCell ref="D3:F3"/>
  </mergeCells>
  <printOptions/>
  <pageMargins left="0.75" right="0.75" top="1" bottom="1" header="0.5" footer="0.5"/>
  <pageSetup fitToHeight="1" fitToWidth="1" horizontalDpi="600" verticalDpi="600" orientation="landscape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50"/>
  <sheetViews>
    <sheetView zoomScale="80" zoomScaleNormal="80" workbookViewId="0" topLeftCell="A1">
      <selection activeCell="A1" sqref="A1"/>
    </sheetView>
  </sheetViews>
  <sheetFormatPr defaultColWidth="9.33203125" defaultRowHeight="12.75"/>
  <cols>
    <col min="1" max="2" width="2.16015625" style="0" customWidth="1"/>
    <col min="3" max="3" width="2.66015625" style="0" customWidth="1"/>
    <col min="4" max="4" width="2.16015625" style="0" customWidth="1"/>
    <col min="5" max="5" width="77.5" style="0" customWidth="1"/>
    <col min="6" max="6" width="3.16015625" style="0" customWidth="1"/>
    <col min="7" max="7" width="18" style="0" customWidth="1"/>
    <col min="8" max="8" width="2" style="0" customWidth="1"/>
    <col min="9" max="9" width="21" style="0" customWidth="1"/>
  </cols>
  <sheetData>
    <row r="3" spans="5:9" ht="12.75">
      <c r="E3" t="s">
        <v>69</v>
      </c>
      <c r="G3" s="34" t="s">
        <v>58</v>
      </c>
      <c r="H3" s="34"/>
      <c r="I3" s="34"/>
    </row>
    <row r="4" spans="7:9" ht="12.75">
      <c r="G4" s="24">
        <v>2009</v>
      </c>
      <c r="H4" s="26"/>
      <c r="I4" s="24">
        <v>2008</v>
      </c>
    </row>
    <row r="5" ht="12.75">
      <c r="A5" s="7" t="s">
        <v>37</v>
      </c>
    </row>
    <row r="6" spans="2:9" ht="12.75">
      <c r="B6" t="s">
        <v>92</v>
      </c>
      <c r="G6" s="2">
        <v>33.7</v>
      </c>
      <c r="I6" s="2">
        <v>58.8</v>
      </c>
    </row>
    <row r="7" spans="6:10" ht="6" customHeight="1">
      <c r="F7" s="9"/>
      <c r="G7" s="13"/>
      <c r="H7" s="9"/>
      <c r="I7" s="13"/>
      <c r="J7" s="9"/>
    </row>
    <row r="8" spans="2:10" ht="12.75">
      <c r="B8" s="7" t="s">
        <v>59</v>
      </c>
      <c r="F8" s="9"/>
      <c r="G8" s="6"/>
      <c r="H8" s="9"/>
      <c r="I8" s="6"/>
      <c r="J8" s="9"/>
    </row>
    <row r="9" spans="3:10" ht="12.75">
      <c r="C9" t="s">
        <v>10</v>
      </c>
      <c r="F9" s="9"/>
      <c r="G9" s="6">
        <v>28.1</v>
      </c>
      <c r="H9" s="9"/>
      <c r="I9" s="6">
        <v>31</v>
      </c>
      <c r="J9" s="9"/>
    </row>
    <row r="10" spans="1:10" ht="12.75">
      <c r="A10" s="7"/>
      <c r="C10" t="s">
        <v>38</v>
      </c>
      <c r="F10" s="9"/>
      <c r="G10" s="6">
        <v>0.7</v>
      </c>
      <c r="H10" s="9"/>
      <c r="I10" s="6">
        <v>1</v>
      </c>
      <c r="J10" s="9"/>
    </row>
    <row r="11" spans="3:10" ht="12.75">
      <c r="C11" t="s">
        <v>5</v>
      </c>
      <c r="F11" s="9"/>
      <c r="G11" s="6">
        <v>4.1</v>
      </c>
      <c r="H11" s="9"/>
      <c r="I11" s="6">
        <v>4.9</v>
      </c>
      <c r="J11" s="9"/>
    </row>
    <row r="12" spans="3:10" ht="12.75">
      <c r="C12" t="s">
        <v>94</v>
      </c>
      <c r="F12" s="9"/>
      <c r="G12" s="6">
        <v>3.7</v>
      </c>
      <c r="H12" s="9"/>
      <c r="I12" s="6">
        <v>3.5</v>
      </c>
      <c r="J12" s="9"/>
    </row>
    <row r="13" spans="3:10" ht="12.75">
      <c r="C13" t="s">
        <v>52</v>
      </c>
      <c r="F13" s="9"/>
      <c r="G13" s="6">
        <v>6.4</v>
      </c>
      <c r="H13" s="9"/>
      <c r="I13" s="6">
        <v>6.6</v>
      </c>
      <c r="J13" s="9"/>
    </row>
    <row r="14" spans="3:10" ht="12.75">
      <c r="C14" t="s">
        <v>39</v>
      </c>
      <c r="F14" s="9"/>
      <c r="G14" s="6">
        <v>-4.6</v>
      </c>
      <c r="H14" s="9"/>
      <c r="I14" s="6">
        <v>-5.3</v>
      </c>
      <c r="J14" s="9"/>
    </row>
    <row r="15" spans="3:10" ht="12.75">
      <c r="C15" s="7" t="s">
        <v>53</v>
      </c>
      <c r="F15" s="9"/>
      <c r="G15" s="6">
        <v>-4.3</v>
      </c>
      <c r="H15" s="9"/>
      <c r="I15" s="6">
        <v>3.4</v>
      </c>
      <c r="J15" s="9"/>
    </row>
    <row r="16" spans="3:10" ht="12.75">
      <c r="C16" s="30" t="s">
        <v>84</v>
      </c>
      <c r="F16" s="9"/>
      <c r="G16" s="6">
        <v>-0.2</v>
      </c>
      <c r="H16" s="9"/>
      <c r="I16" s="6">
        <v>-0.1</v>
      </c>
      <c r="J16" s="9"/>
    </row>
    <row r="17" spans="3:10" ht="12.75">
      <c r="C17" t="s">
        <v>54</v>
      </c>
      <c r="F17" s="9"/>
      <c r="G17" s="6"/>
      <c r="H17" s="9"/>
      <c r="I17" s="6"/>
      <c r="J17" s="9"/>
    </row>
    <row r="18" spans="4:10" ht="12.75">
      <c r="D18" t="s">
        <v>40</v>
      </c>
      <c r="F18" s="9"/>
      <c r="G18" s="6">
        <v>-14.1</v>
      </c>
      <c r="H18" s="9"/>
      <c r="I18" s="6">
        <v>-66.2</v>
      </c>
      <c r="J18" s="9"/>
    </row>
    <row r="19" spans="4:10" ht="12.75">
      <c r="D19" t="s">
        <v>13</v>
      </c>
      <c r="F19" s="9"/>
      <c r="G19" s="6">
        <v>-233.1</v>
      </c>
      <c r="H19" s="9"/>
      <c r="I19" s="6">
        <v>-309.9</v>
      </c>
      <c r="J19" s="9"/>
    </row>
    <row r="20" spans="4:10" ht="12.75">
      <c r="D20" t="s">
        <v>41</v>
      </c>
      <c r="F20" s="9"/>
      <c r="G20" s="6">
        <v>-16</v>
      </c>
      <c r="H20" s="9"/>
      <c r="I20" s="6">
        <v>-19.1</v>
      </c>
      <c r="J20" s="9"/>
    </row>
    <row r="21" spans="4:10" ht="12.75">
      <c r="D21" t="s">
        <v>26</v>
      </c>
      <c r="F21" s="9"/>
      <c r="G21" s="6">
        <v>-169.6</v>
      </c>
      <c r="H21" s="9"/>
      <c r="I21" s="6">
        <v>47.6</v>
      </c>
      <c r="J21" s="9"/>
    </row>
    <row r="22" spans="4:10" ht="12.75">
      <c r="D22" t="s">
        <v>27</v>
      </c>
      <c r="F22" s="9"/>
      <c r="G22" s="6">
        <v>-61.1</v>
      </c>
      <c r="H22" s="9"/>
      <c r="I22" s="6">
        <v>-29.3</v>
      </c>
      <c r="J22" s="9"/>
    </row>
    <row r="23" spans="4:10" ht="12.75">
      <c r="D23" t="s">
        <v>42</v>
      </c>
      <c r="F23" s="9"/>
      <c r="G23" s="6">
        <v>-20.2</v>
      </c>
      <c r="H23" s="9"/>
      <c r="I23" s="6">
        <v>-9</v>
      </c>
      <c r="J23" s="9"/>
    </row>
    <row r="24" spans="6:10" ht="6" customHeight="1">
      <c r="F24" s="9"/>
      <c r="G24" s="4"/>
      <c r="H24" s="9"/>
      <c r="I24" s="4"/>
      <c r="J24" s="9"/>
    </row>
    <row r="25" spans="5:10" ht="12.75">
      <c r="E25" t="s">
        <v>43</v>
      </c>
      <c r="F25" s="9"/>
      <c r="G25" s="6">
        <f>SUM(G9:G24)</f>
        <v>-480.2</v>
      </c>
      <c r="H25" s="9"/>
      <c r="I25" s="6">
        <f>SUM(I9:I24)</f>
        <v>-340.9</v>
      </c>
      <c r="J25" s="9"/>
    </row>
    <row r="26" spans="6:10" ht="6" customHeight="1">
      <c r="F26" s="9"/>
      <c r="G26" s="4"/>
      <c r="H26" s="9"/>
      <c r="I26" s="4"/>
      <c r="J26" s="9"/>
    </row>
    <row r="27" spans="5:10" ht="12.75">
      <c r="E27" s="7" t="s">
        <v>60</v>
      </c>
      <c r="F27" s="9"/>
      <c r="G27" s="6">
        <f>+G25+G6</f>
        <v>-446.5</v>
      </c>
      <c r="H27" s="9"/>
      <c r="I27" s="6">
        <f>+I25+I6</f>
        <v>-282.09999999999997</v>
      </c>
      <c r="J27" s="9"/>
    </row>
    <row r="28" spans="6:10" ht="6" customHeight="1">
      <c r="F28" s="9"/>
      <c r="G28" s="4"/>
      <c r="H28" s="9"/>
      <c r="I28" s="4"/>
      <c r="J28" s="9"/>
    </row>
    <row r="29" spans="1:10" ht="12.75">
      <c r="A29" t="s">
        <v>44</v>
      </c>
      <c r="F29" s="9"/>
      <c r="G29" s="6"/>
      <c r="H29" s="9"/>
      <c r="I29" s="6"/>
      <c r="J29" s="9"/>
    </row>
    <row r="30" spans="2:10" ht="12.75">
      <c r="B30" t="s">
        <v>95</v>
      </c>
      <c r="F30" s="9"/>
      <c r="G30" s="15">
        <v>-48.5</v>
      </c>
      <c r="H30" s="9"/>
      <c r="I30" s="15">
        <v>-45.9</v>
      </c>
      <c r="J30" s="9"/>
    </row>
    <row r="31" spans="2:10" ht="12.75">
      <c r="B31" t="s">
        <v>45</v>
      </c>
      <c r="F31" s="9"/>
      <c r="G31" s="15">
        <v>0.4</v>
      </c>
      <c r="H31" s="9"/>
      <c r="I31" s="15">
        <v>0.2</v>
      </c>
      <c r="J31" s="9"/>
    </row>
    <row r="32" spans="2:10" ht="12.75">
      <c r="B32" t="s">
        <v>85</v>
      </c>
      <c r="F32" s="9"/>
      <c r="G32" s="15">
        <v>0</v>
      </c>
      <c r="H32" s="9"/>
      <c r="I32" s="15">
        <v>-0.2</v>
      </c>
      <c r="J32" s="9"/>
    </row>
    <row r="33" spans="2:10" ht="12.75" customHeight="1">
      <c r="B33" t="s">
        <v>81</v>
      </c>
      <c r="F33" s="9"/>
      <c r="G33" s="15">
        <v>12.6</v>
      </c>
      <c r="H33" s="9"/>
      <c r="I33" s="15">
        <v>0</v>
      </c>
      <c r="J33" s="9"/>
    </row>
    <row r="34" spans="7:9" ht="6" customHeight="1">
      <c r="G34" s="11"/>
      <c r="I34" s="11"/>
    </row>
    <row r="35" spans="5:9" ht="12.75">
      <c r="E35" t="s">
        <v>46</v>
      </c>
      <c r="G35" s="32">
        <f>SUM(G30:G34)</f>
        <v>-35.5</v>
      </c>
      <c r="I35" s="32">
        <f>SUM(I30:I34)</f>
        <v>-45.9</v>
      </c>
    </row>
    <row r="36" ht="6" customHeight="1"/>
    <row r="37" ht="12.75">
      <c r="A37" t="s">
        <v>47</v>
      </c>
    </row>
    <row r="38" spans="2:9" ht="12.75">
      <c r="B38" s="30" t="s">
        <v>82</v>
      </c>
      <c r="E38" s="9"/>
      <c r="G38" s="17">
        <v>58.9</v>
      </c>
      <c r="I38" s="12">
        <v>-2.7</v>
      </c>
    </row>
    <row r="39" spans="2:9" ht="12.75">
      <c r="B39" s="30" t="s">
        <v>70</v>
      </c>
      <c r="G39" s="12">
        <v>0</v>
      </c>
      <c r="I39" s="12">
        <v>0.1</v>
      </c>
    </row>
    <row r="40" spans="2:9" ht="12.75">
      <c r="B40" s="30" t="s">
        <v>71</v>
      </c>
      <c r="G40" s="12">
        <v>-4.4</v>
      </c>
      <c r="I40" s="12">
        <v>-2.4</v>
      </c>
    </row>
    <row r="41" spans="2:10" ht="12.75" customHeight="1">
      <c r="B41" t="s">
        <v>80</v>
      </c>
      <c r="F41" s="9"/>
      <c r="G41" s="15">
        <v>1.3</v>
      </c>
      <c r="H41" s="9"/>
      <c r="I41" s="15">
        <v>0</v>
      </c>
      <c r="J41" s="9"/>
    </row>
    <row r="42" spans="7:9" ht="6" customHeight="1">
      <c r="G42" s="11"/>
      <c r="I42" s="11"/>
    </row>
    <row r="43" spans="1:9" ht="12.75">
      <c r="A43" s="7"/>
      <c r="E43" s="7" t="s">
        <v>83</v>
      </c>
      <c r="G43" s="1">
        <f>SUM(G38:G42)</f>
        <v>55.8</v>
      </c>
      <c r="I43" s="1">
        <f>SUM(I38:I42)</f>
        <v>-5</v>
      </c>
    </row>
    <row r="44" spans="7:9" ht="6" customHeight="1">
      <c r="G44" s="11"/>
      <c r="I44" s="11"/>
    </row>
    <row r="45" spans="1:9" ht="12.75">
      <c r="A45" t="s">
        <v>48</v>
      </c>
      <c r="G45" s="27">
        <v>10.3</v>
      </c>
      <c r="I45" s="27">
        <v>1.1</v>
      </c>
    </row>
    <row r="46" ht="6" customHeight="1"/>
    <row r="47" spans="1:9" ht="12.75">
      <c r="A47" t="s">
        <v>61</v>
      </c>
      <c r="G47" s="12">
        <f>+G27+G35+G45+G43</f>
        <v>-415.9</v>
      </c>
      <c r="H47" s="12"/>
      <c r="I47" s="12">
        <f>+I27+I35+I45+I43</f>
        <v>-331.8999999999999</v>
      </c>
    </row>
    <row r="48" spans="1:9" ht="12.75">
      <c r="A48" t="s">
        <v>49</v>
      </c>
      <c r="G48" s="12">
        <v>512.2</v>
      </c>
      <c r="H48" s="12"/>
      <c r="I48" s="12">
        <v>582.4</v>
      </c>
    </row>
    <row r="49" spans="7:9" ht="6" customHeight="1">
      <c r="G49" s="11"/>
      <c r="I49" s="11"/>
    </row>
    <row r="50" spans="1:9" ht="13.5" thickBot="1">
      <c r="A50" t="s">
        <v>50</v>
      </c>
      <c r="C50" s="7"/>
      <c r="D50" s="7"/>
      <c r="E50" s="7"/>
      <c r="G50" s="10">
        <f>SUM(G47:G49)</f>
        <v>96.30000000000007</v>
      </c>
      <c r="I50" s="10">
        <f>SUM(I47:I49)</f>
        <v>250.50000000000006</v>
      </c>
    </row>
    <row r="51" ht="13.5" thickTop="1"/>
  </sheetData>
  <sheetProtection/>
  <mergeCells count="1">
    <mergeCell ref="G3:I3"/>
  </mergeCells>
  <printOptions/>
  <pageMargins left="0.75" right="0.75" top="1" bottom="1" header="0.5" footer="0.5"/>
  <pageSetup fitToHeight="1" fitToWidth="1"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wardk</dc:creator>
  <cp:keywords/>
  <dc:description/>
  <cp:lastModifiedBy>AGCO User</cp:lastModifiedBy>
  <cp:lastPrinted>2009-04-24T15:46:00Z</cp:lastPrinted>
  <dcterms:created xsi:type="dcterms:W3CDTF">2004-07-19T20:37:30Z</dcterms:created>
  <dcterms:modified xsi:type="dcterms:W3CDTF">2009-04-24T16:16:36Z</dcterms:modified>
  <cp:category/>
  <cp:version/>
  <cp:contentType/>
  <cp:contentStatus/>
</cp:coreProperties>
</file>