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90" windowHeight="8385" activeTab="0"/>
  </bookViews>
  <sheets>
    <sheet name="Q4 09 BS" sheetId="1" r:id="rId1"/>
    <sheet name="Q4 09 IS" sheetId="2" r:id="rId2"/>
    <sheet name="Q4 09 CF" sheetId="3" r:id="rId3"/>
  </sheets>
  <definedNames>
    <definedName name="_xlnm.Print_Area" localSheetId="0">'Q4 09 BS'!$A$1:$G$61</definedName>
    <definedName name="_xlnm.Print_Area" localSheetId="2">'Q4 09 CF'!$A$1:$I$57</definedName>
  </definedNames>
  <calcPr fullCalcOnLoad="1"/>
</workbook>
</file>

<file path=xl/sharedStrings.xml><?xml version="1.0" encoding="utf-8"?>
<sst xmlns="http://schemas.openxmlformats.org/spreadsheetml/2006/main" count="130" uniqueCount="111">
  <si>
    <t>Net Sales</t>
  </si>
  <si>
    <t>Cost of goods sold</t>
  </si>
  <si>
    <t>Gross profit</t>
  </si>
  <si>
    <t>Selling, general and administrative expenses</t>
  </si>
  <si>
    <t>Engineering expenses</t>
  </si>
  <si>
    <t>Amortization of intangibles</t>
  </si>
  <si>
    <t>Interest expense, net</t>
  </si>
  <si>
    <t>Other expense, net</t>
  </si>
  <si>
    <t>Income tax provision</t>
  </si>
  <si>
    <t>Equity in net earnings of affiliates</t>
  </si>
  <si>
    <t>Depreciation</t>
  </si>
  <si>
    <t>ASSETS</t>
  </si>
  <si>
    <t>Current Assets:</t>
  </si>
  <si>
    <t>Inventories, net</t>
  </si>
  <si>
    <t>Other current assets</t>
  </si>
  <si>
    <t>Total current assets</t>
  </si>
  <si>
    <t>Property, plant and equipment, net</t>
  </si>
  <si>
    <t>Deferred tax assets</t>
  </si>
  <si>
    <t>Other assets</t>
  </si>
  <si>
    <t>Intangible assets, net</t>
  </si>
  <si>
    <t>Goodwill</t>
  </si>
  <si>
    <t>Total assets</t>
  </si>
  <si>
    <t>LIABILITIES AND STOCKHOLDERS' EQUITY</t>
  </si>
  <si>
    <t>Current Liabilities:</t>
  </si>
  <si>
    <t>Current portion of long-term debt</t>
  </si>
  <si>
    <t>Accounts payable</t>
  </si>
  <si>
    <t>Accrued expenses</t>
  </si>
  <si>
    <t>Other current liabilities</t>
  </si>
  <si>
    <t>Long-term debt, less current portion</t>
  </si>
  <si>
    <t>Pensions and postretirement health care benefits</t>
  </si>
  <si>
    <t>Total liabilities</t>
  </si>
  <si>
    <t>Stockholders' Equity:</t>
  </si>
  <si>
    <t>Common stock</t>
  </si>
  <si>
    <t>Additional paid-in capital</t>
  </si>
  <si>
    <t>Retained earnings</t>
  </si>
  <si>
    <t>Cash flows from operating activities:</t>
  </si>
  <si>
    <t>Deferred debt issuance cost amortization</t>
  </si>
  <si>
    <t>Equity in net earnings of affiliates, net of cash received</t>
  </si>
  <si>
    <t>Accounts and notes receivable, net</t>
  </si>
  <si>
    <t>Other current and noncurrent assets</t>
  </si>
  <si>
    <t>Other current and noncurrent liabilities</t>
  </si>
  <si>
    <t>Total Adjustments</t>
  </si>
  <si>
    <t>Cash flows from investing activities:</t>
  </si>
  <si>
    <t>Proceeds from sale of property, plant and equipment</t>
  </si>
  <si>
    <t>Net cash used in investing activities</t>
  </si>
  <si>
    <t>Cash flows from financing activities:</t>
  </si>
  <si>
    <t>Effect of exchange rate changes on cash and cash equivalents</t>
  </si>
  <si>
    <t>Cash and cash equivalents, beginning of period</t>
  </si>
  <si>
    <t>Cash and cash equivalents, end of period</t>
  </si>
  <si>
    <t>December 31,</t>
  </si>
  <si>
    <t>Stock compensation</t>
  </si>
  <si>
    <t>Changes in operating assets and liabilities:</t>
  </si>
  <si>
    <t>Three Months Ended</t>
  </si>
  <si>
    <t>March 31,</t>
  </si>
  <si>
    <t>Deferred tax liabilities</t>
  </si>
  <si>
    <t>Income from operations</t>
  </si>
  <si>
    <t>Income before income taxes and equity in net earnings of affiliates</t>
  </si>
  <si>
    <t>Income before equity in net earnings of affiliates</t>
  </si>
  <si>
    <t>Net income</t>
  </si>
  <si>
    <t>Net income per common share - basic</t>
  </si>
  <si>
    <t>Proceeds from issuance of common stock</t>
  </si>
  <si>
    <t>Payment of minimum tax withholdings on stock compensation</t>
  </si>
  <si>
    <t>Cash and cash equivalents</t>
  </si>
  <si>
    <t>Restricted Cash</t>
  </si>
  <si>
    <t>Noncontrolling interests</t>
  </si>
  <si>
    <t>Total current liabilities</t>
  </si>
  <si>
    <t>Other noncurrent liabilities</t>
  </si>
  <si>
    <t>Weighted average number of common and common equivalent shares outstanding - basic</t>
  </si>
  <si>
    <t xml:space="preserve">Weighted average number of common and common equivalent shares outstanding - diluted </t>
  </si>
  <si>
    <t>Investments by noncontrolling interests</t>
  </si>
  <si>
    <t>Restricted cash and other</t>
  </si>
  <si>
    <t>Investments in unconsolidated affiliates</t>
  </si>
  <si>
    <t>Accumulated other comprehensive loss</t>
  </si>
  <si>
    <t>Total AGCO Corporation stockholders' equity</t>
  </si>
  <si>
    <t>Net income attributable to AGCO Corporation and subsidiaries</t>
  </si>
  <si>
    <t>Net income per common share attributable to AGCO Corporation and subsidiaries:</t>
  </si>
  <si>
    <t xml:space="preserve">Net income per common share - diluted </t>
  </si>
  <si>
    <t>Amortization of debt discount</t>
  </si>
  <si>
    <t>Purchases of property, plant and equipment</t>
  </si>
  <si>
    <t>June 30,</t>
  </si>
  <si>
    <t>AGCO Corporation and subsidiaries</t>
  </si>
  <si>
    <t>Condensed Consolidated Balance Sheets</t>
  </si>
  <si>
    <t>(Unaudited and in millions)</t>
  </si>
  <si>
    <t>Condensed Consolidated Statements of Operations</t>
  </si>
  <si>
    <t xml:space="preserve">  (Unaudited and in millions, except per share data)</t>
  </si>
  <si>
    <t>Condensed Consolidated Statements of Cash Flows</t>
  </si>
  <si>
    <t>Payment of debt issuance costs</t>
  </si>
  <si>
    <t>Convertible senior subordinated notes</t>
  </si>
  <si>
    <t>Net (income) loss attributable to noncontrolling interests</t>
  </si>
  <si>
    <t>(Repayment of) proceeds from debt obligations, net</t>
  </si>
  <si>
    <t>Total stockholders' equity</t>
  </si>
  <si>
    <t>September 30,</t>
  </si>
  <si>
    <t>Equity component of redeemable convertible</t>
  </si>
  <si>
    <t>senior subordinated notes</t>
  </si>
  <si>
    <t>Total liabilities, temporary equity and stockholders' equity</t>
  </si>
  <si>
    <t>Temporary Equity:</t>
  </si>
  <si>
    <t>AGCO Corporation stockholders' equity:</t>
  </si>
  <si>
    <t>Net cash (used in) provided by financing activities</t>
  </si>
  <si>
    <t xml:space="preserve">     AGCO Corporation and subsidiaries</t>
  </si>
  <si>
    <t>Investment in affiliates</t>
  </si>
  <si>
    <t>Twelve Months Ended December 31,</t>
  </si>
  <si>
    <t>Adjustments to reconcile net income to net cash provided by operating activities:</t>
  </si>
  <si>
    <t>Net income attributable to noncontrolling interests</t>
  </si>
  <si>
    <t xml:space="preserve">Deferred income tax (benefit) provision </t>
  </si>
  <si>
    <t>Loss (gain) on sale of property, plant and equipment</t>
  </si>
  <si>
    <t>Net cash provided by operating activities</t>
  </si>
  <si>
    <t>Proceeds from sale of business</t>
  </si>
  <si>
    <t>Increase (decrease) in cash and cash equivalents</t>
  </si>
  <si>
    <t>Twelve Months Ended</t>
  </si>
  <si>
    <t>Restructuring and other infrequent expenses (income)</t>
  </si>
  <si>
    <t xml:space="preserve">Net income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</si>
</sst>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  <numFmt numFmtId="166" formatCode="_(* #,##0.0_);_(* \(#,##0.0\);_(* &quot;-&quot;?_);_(@_)"/>
    <numFmt numFmtId="167" formatCode="0.0%"/>
    <numFmt numFmtId="168" formatCode="0.000%"/>
    <numFmt numFmtId="169" formatCode="_(* #,##0.000_);_(* \(#,##0.000\);_(* &quot;-&quot;???_);_(@_)"/>
    <numFmt numFmtId="170" formatCode="_(* #,##0_);_(* \(#,##0\);_(* &quot;-&quot;??_);_(@_)"/>
    <numFmt numFmtId="171" formatCode="00000"/>
    <numFmt numFmtId="172" formatCode="_(&quot;$&quot;* #,##0_);_(&quot;$&quot;* \(#,##0\);_(&quot;$&quot;* &quot;-&quot;??_);_(@_)"/>
    <numFmt numFmtId="173" formatCode="_(&quot;$&quot;* #,##0.0_);_(&quot;$&quot;* \(#,##0.0\);_(&quot;$&quot;* &quot;-&quot;?_);_(@_)"/>
    <numFmt numFmtId="174" formatCode="0.0"/>
    <numFmt numFmtId="175" formatCode="_(&quot;$&quot;* #,##0.000_);_(&quot;$&quot;* \(#,##0.000\);_(&quot;$&quot;* &quot;-&quot;??_);_(@_)"/>
    <numFmt numFmtId="176" formatCode="[$-409]dddd\,\ mmmm\ dd\,\ yyyy"/>
    <numFmt numFmtId="177" formatCode="[$-409]mmmm\-yy;@"/>
    <numFmt numFmtId="178" formatCode="#,##0.0_);\(#,##0.0\)"/>
  </numFmts>
  <fonts count="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5" fontId="0" fillId="0" borderId="0" xfId="17" applyNumberFormat="1" applyAlignment="1">
      <alignment/>
    </xf>
    <xf numFmtId="0" fontId="0" fillId="0" borderId="0" xfId="0" applyAlignment="1">
      <alignment horizontal="center"/>
    </xf>
    <xf numFmtId="164" fontId="0" fillId="0" borderId="1" xfId="15" applyNumberFormat="1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2" xfId="17" applyNumberFormat="1" applyBorder="1" applyAlignment="1">
      <alignment/>
    </xf>
    <xf numFmtId="0" fontId="0" fillId="0" borderId="1" xfId="0" applyBorder="1" applyAlignment="1">
      <alignment/>
    </xf>
    <xf numFmtId="166" fontId="0" fillId="0" borderId="0" xfId="0" applyNumberFormat="1" applyAlignment="1">
      <alignment/>
    </xf>
    <xf numFmtId="165" fontId="0" fillId="0" borderId="1" xfId="17" applyNumberFormat="1" applyBorder="1" applyAlignment="1">
      <alignment/>
    </xf>
    <xf numFmtId="173" fontId="0" fillId="0" borderId="0" xfId="0" applyNumberFormat="1" applyBorder="1" applyAlignment="1">
      <alignment/>
    </xf>
    <xf numFmtId="166" fontId="0" fillId="0" borderId="0" xfId="15" applyNumberFormat="1" applyBorder="1" applyAlignment="1">
      <alignment/>
    </xf>
    <xf numFmtId="173" fontId="0" fillId="0" borderId="0" xfId="15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15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64" fontId="0" fillId="0" borderId="3" xfId="15" applyNumberFormat="1" applyBorder="1" applyAlignment="1">
      <alignment/>
    </xf>
    <xf numFmtId="165" fontId="0" fillId="0" borderId="0" xfId="17" applyNumberFormat="1" applyFill="1" applyAlignment="1">
      <alignment/>
    </xf>
    <xf numFmtId="164" fontId="0" fillId="0" borderId="1" xfId="15" applyNumberFormat="1" applyFill="1" applyBorder="1" applyAlignment="1">
      <alignment/>
    </xf>
    <xf numFmtId="164" fontId="0" fillId="0" borderId="0" xfId="15" applyNumberFormat="1" applyFill="1" applyAlignment="1">
      <alignment/>
    </xf>
    <xf numFmtId="164" fontId="0" fillId="0" borderId="0" xfId="15" applyNumberFormat="1" applyFill="1" applyBorder="1" applyAlignment="1">
      <alignment/>
    </xf>
    <xf numFmtId="165" fontId="0" fillId="0" borderId="4" xfId="17" applyNumberForma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17" applyNumberFormat="1" applyFill="1" applyBorder="1" applyAlignment="1">
      <alignment/>
    </xf>
    <xf numFmtId="44" fontId="0" fillId="0" borderId="0" xfId="17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1" xfId="0" applyFill="1" applyBorder="1" applyAlignment="1">
      <alignment/>
    </xf>
    <xf numFmtId="166" fontId="0" fillId="0" borderId="3" xfId="0" applyNumberFormat="1" applyFill="1" applyBorder="1" applyAlignment="1">
      <alignment/>
    </xf>
    <xf numFmtId="165" fontId="0" fillId="0" borderId="2" xfId="17" applyNumberFormat="1" applyFill="1" applyBorder="1" applyAlignment="1">
      <alignment/>
    </xf>
    <xf numFmtId="166" fontId="0" fillId="0" borderId="3" xfId="0" applyNumberFormat="1" applyBorder="1" applyAlignment="1">
      <alignment/>
    </xf>
    <xf numFmtId="173" fontId="0" fillId="0" borderId="0" xfId="15" applyNumberFormat="1" applyFill="1" applyBorder="1" applyAlignment="1">
      <alignment/>
    </xf>
    <xf numFmtId="166" fontId="0" fillId="0" borderId="0" xfId="15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166" fontId="0" fillId="0" borderId="0" xfId="15" applyNumberFormat="1" applyFill="1" applyAlignment="1">
      <alignment/>
    </xf>
    <xf numFmtId="165" fontId="0" fillId="0" borderId="1" xfId="17" applyNumberFormat="1" applyFill="1" applyBorder="1" applyAlignment="1">
      <alignment/>
    </xf>
    <xf numFmtId="164" fontId="0" fillId="0" borderId="3" xfId="15" applyNumberFormat="1" applyFill="1" applyBorder="1" applyAlignment="1">
      <alignment/>
    </xf>
    <xf numFmtId="0" fontId="0" fillId="0" borderId="0" xfId="0" applyFill="1" applyAlignment="1">
      <alignment horizontal="left"/>
    </xf>
    <xf numFmtId="173" fontId="0" fillId="0" borderId="4" xfId="0" applyNumberFormat="1" applyFill="1" applyBorder="1" applyAlignment="1">
      <alignment/>
    </xf>
    <xf numFmtId="173" fontId="0" fillId="0" borderId="4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0"/>
  <sheetViews>
    <sheetView tabSelected="1" zoomScale="80" zoomScaleNormal="80" workbookViewId="0" topLeftCell="A1">
      <selection activeCell="A1" sqref="A1"/>
    </sheetView>
  </sheetViews>
  <sheetFormatPr defaultColWidth="9.33203125" defaultRowHeight="12.75"/>
  <cols>
    <col min="1" max="2" width="2.16015625" style="0" customWidth="1"/>
    <col min="3" max="3" width="57.83203125" style="0" customWidth="1"/>
    <col min="4" max="4" width="2.33203125" style="0" customWidth="1"/>
    <col min="5" max="5" width="15.83203125" style="0" customWidth="1"/>
    <col min="6" max="6" width="2.33203125" style="0" customWidth="1"/>
    <col min="7" max="7" width="15.83203125" style="0" customWidth="1"/>
  </cols>
  <sheetData>
    <row r="2" ht="12.75">
      <c r="C2" s="2" t="s">
        <v>98</v>
      </c>
    </row>
    <row r="3" ht="12.75">
      <c r="C3" s="2" t="s">
        <v>81</v>
      </c>
    </row>
    <row r="4" spans="3:7" ht="12.75">
      <c r="C4" s="2" t="s">
        <v>82</v>
      </c>
      <c r="E4" s="19"/>
      <c r="G4" s="19"/>
    </row>
    <row r="5" spans="5:7" ht="12.75">
      <c r="E5" s="19"/>
      <c r="G5" s="19"/>
    </row>
    <row r="6" spans="5:7" ht="12.75">
      <c r="E6" s="22" t="s">
        <v>49</v>
      </c>
      <c r="F6" s="6"/>
      <c r="G6" s="22" t="s">
        <v>49</v>
      </c>
    </row>
    <row r="7" spans="5:7" ht="12.75">
      <c r="E7" s="20">
        <v>2009</v>
      </c>
      <c r="F7" s="6"/>
      <c r="G7" s="20">
        <v>2008</v>
      </c>
    </row>
    <row r="8" spans="1:8" ht="12.75">
      <c r="A8" s="6" t="s">
        <v>11</v>
      </c>
      <c r="D8" s="7"/>
      <c r="E8" s="4"/>
      <c r="F8" s="7"/>
      <c r="G8" s="4"/>
      <c r="H8" s="7"/>
    </row>
    <row r="9" spans="1:8" ht="12.75">
      <c r="A9" s="5" t="s">
        <v>12</v>
      </c>
      <c r="D9" s="7"/>
      <c r="E9" s="4"/>
      <c r="F9" s="7"/>
      <c r="G9" s="4"/>
      <c r="H9" s="7"/>
    </row>
    <row r="10" spans="2:8" ht="12.75">
      <c r="B10" t="s">
        <v>62</v>
      </c>
      <c r="D10" s="7"/>
      <c r="E10" s="41">
        <v>652.7</v>
      </c>
      <c r="F10" s="7"/>
      <c r="G10" s="14">
        <v>512.2</v>
      </c>
      <c r="H10" s="7"/>
    </row>
    <row r="11" spans="2:8" ht="12.75">
      <c r="B11" t="s">
        <v>63</v>
      </c>
      <c r="D11" s="7"/>
      <c r="E11" s="42">
        <v>0</v>
      </c>
      <c r="F11" s="7"/>
      <c r="G11" s="13">
        <v>33.8</v>
      </c>
      <c r="H11" s="7"/>
    </row>
    <row r="12" spans="2:8" ht="12.75">
      <c r="B12" t="s">
        <v>38</v>
      </c>
      <c r="D12" s="7"/>
      <c r="E12" s="42">
        <v>731.7</v>
      </c>
      <c r="F12" s="7"/>
      <c r="G12" s="13">
        <v>815.6</v>
      </c>
      <c r="H12" s="7"/>
    </row>
    <row r="13" spans="2:8" ht="12.75">
      <c r="B13" t="s">
        <v>13</v>
      </c>
      <c r="D13" s="7"/>
      <c r="E13" s="42">
        <v>1187.3</v>
      </c>
      <c r="F13" s="7"/>
      <c r="G13" s="13">
        <v>1389.9</v>
      </c>
      <c r="H13" s="7"/>
    </row>
    <row r="14" spans="2:8" ht="12.75">
      <c r="B14" t="s">
        <v>17</v>
      </c>
      <c r="D14" s="7"/>
      <c r="E14" s="42">
        <v>63.6</v>
      </c>
      <c r="F14" s="7"/>
      <c r="G14" s="13">
        <v>56.6</v>
      </c>
      <c r="H14" s="7"/>
    </row>
    <row r="15" spans="2:8" ht="12.75">
      <c r="B15" t="s">
        <v>14</v>
      </c>
      <c r="D15" s="7"/>
      <c r="E15" s="42">
        <v>153.6</v>
      </c>
      <c r="F15" s="7"/>
      <c r="G15" s="13">
        <v>197.1</v>
      </c>
      <c r="H15" s="7"/>
    </row>
    <row r="16" spans="4:8" ht="6" customHeight="1">
      <c r="D16" s="7"/>
      <c r="E16" s="28"/>
      <c r="F16" s="7"/>
      <c r="G16" s="3"/>
      <c r="H16" s="7"/>
    </row>
    <row r="17" spans="3:8" ht="12.75">
      <c r="C17" t="s">
        <v>15</v>
      </c>
      <c r="D17" s="7"/>
      <c r="E17" s="17">
        <f>SUM(E10:E16)</f>
        <v>2788.8999999999996</v>
      </c>
      <c r="F17" s="7"/>
      <c r="G17" s="15">
        <f>SUM(G10:G16)</f>
        <v>3005.2</v>
      </c>
      <c r="H17" s="7"/>
    </row>
    <row r="18" spans="1:8" ht="12.75">
      <c r="A18" t="s">
        <v>16</v>
      </c>
      <c r="D18" s="7"/>
      <c r="E18" s="42">
        <v>943</v>
      </c>
      <c r="F18" s="7"/>
      <c r="G18" s="13">
        <v>811.1</v>
      </c>
      <c r="H18" s="7"/>
    </row>
    <row r="19" spans="1:8" ht="12.75">
      <c r="A19" t="s">
        <v>99</v>
      </c>
      <c r="D19" s="7"/>
      <c r="E19" s="42">
        <v>347.5</v>
      </c>
      <c r="F19" s="7"/>
      <c r="G19" s="13">
        <v>275.1</v>
      </c>
      <c r="H19" s="7"/>
    </row>
    <row r="20" spans="1:8" ht="12.75">
      <c r="A20" t="s">
        <v>17</v>
      </c>
      <c r="D20" s="7"/>
      <c r="E20" s="42">
        <v>70.3</v>
      </c>
      <c r="F20" s="7"/>
      <c r="G20" s="13">
        <v>29.9</v>
      </c>
      <c r="H20" s="7"/>
    </row>
    <row r="21" spans="1:8" ht="12.75">
      <c r="A21" t="s">
        <v>18</v>
      </c>
      <c r="D21" s="7"/>
      <c r="E21" s="42">
        <v>111.7</v>
      </c>
      <c r="F21" s="7"/>
      <c r="G21" s="13">
        <v>69.6</v>
      </c>
      <c r="H21" s="7"/>
    </row>
    <row r="22" spans="1:8" ht="12.75">
      <c r="A22" t="s">
        <v>19</v>
      </c>
      <c r="D22" s="7"/>
      <c r="E22" s="42">
        <v>166.8</v>
      </c>
      <c r="F22" s="7"/>
      <c r="G22" s="13">
        <v>176.9</v>
      </c>
      <c r="H22" s="7"/>
    </row>
    <row r="23" spans="1:8" ht="12.75">
      <c r="A23" t="s">
        <v>20</v>
      </c>
      <c r="D23" s="7"/>
      <c r="E23" s="42">
        <v>634</v>
      </c>
      <c r="F23" s="7"/>
      <c r="G23" s="13">
        <v>587</v>
      </c>
      <c r="H23" s="7"/>
    </row>
    <row r="24" spans="4:8" ht="6" customHeight="1">
      <c r="D24" s="7"/>
      <c r="E24" s="28"/>
      <c r="F24" s="7"/>
      <c r="G24" s="3"/>
      <c r="H24" s="7"/>
    </row>
    <row r="25" spans="3:8" ht="13.5" thickBot="1">
      <c r="C25" t="s">
        <v>21</v>
      </c>
      <c r="D25" s="7"/>
      <c r="E25" s="39">
        <f>SUM(E17:E24)</f>
        <v>5062.2</v>
      </c>
      <c r="F25" s="7"/>
      <c r="G25" s="8">
        <f>SUM(G17:G24)</f>
        <v>4954.799999999999</v>
      </c>
      <c r="H25" s="7"/>
    </row>
    <row r="26" spans="4:8" ht="13.5" thickTop="1">
      <c r="D26" s="7"/>
      <c r="E26" s="30"/>
      <c r="F26" s="7"/>
      <c r="G26" s="4"/>
      <c r="H26" s="7"/>
    </row>
    <row r="27" spans="1:8" ht="12.75">
      <c r="A27" s="6" t="s">
        <v>22</v>
      </c>
      <c r="D27" s="7"/>
      <c r="E27" s="30"/>
      <c r="F27" s="7"/>
      <c r="G27" s="4"/>
      <c r="H27" s="7"/>
    </row>
    <row r="28" spans="1:8" ht="12.75">
      <c r="A28" t="s">
        <v>23</v>
      </c>
      <c r="D28" s="7"/>
      <c r="E28" s="30"/>
      <c r="F28" s="7"/>
      <c r="G28" s="4"/>
      <c r="H28" s="7"/>
    </row>
    <row r="29" spans="2:8" ht="12.75">
      <c r="B29" t="s">
        <v>24</v>
      </c>
      <c r="D29" s="7"/>
      <c r="E29" s="43">
        <v>0.1</v>
      </c>
      <c r="F29" s="7"/>
      <c r="G29" s="12">
        <v>0.1</v>
      </c>
      <c r="H29" s="7"/>
    </row>
    <row r="30" spans="2:8" ht="12.75">
      <c r="B30" t="s">
        <v>87</v>
      </c>
      <c r="D30" s="7"/>
      <c r="E30" s="44">
        <v>193</v>
      </c>
      <c r="F30" s="7"/>
      <c r="G30" s="30">
        <v>0</v>
      </c>
      <c r="H30" s="7"/>
    </row>
    <row r="31" spans="2:8" ht="12.75">
      <c r="B31" t="s">
        <v>25</v>
      </c>
      <c r="D31" s="7"/>
      <c r="E31" s="30">
        <v>644.3</v>
      </c>
      <c r="F31" s="7"/>
      <c r="G31" s="4">
        <v>1027.1</v>
      </c>
      <c r="H31" s="7"/>
    </row>
    <row r="32" spans="2:8" ht="12.75">
      <c r="B32" t="s">
        <v>26</v>
      </c>
      <c r="D32" s="7"/>
      <c r="E32" s="17">
        <v>834.8</v>
      </c>
      <c r="F32" s="7"/>
      <c r="G32" s="15">
        <v>799.8</v>
      </c>
      <c r="H32" s="7"/>
    </row>
    <row r="33" spans="2:7" ht="12.75">
      <c r="B33" t="s">
        <v>27</v>
      </c>
      <c r="E33" s="17">
        <v>45.9</v>
      </c>
      <c r="F33" s="7"/>
      <c r="G33" s="15">
        <v>151.5</v>
      </c>
    </row>
    <row r="34" spans="5:7" ht="6" customHeight="1">
      <c r="E34" s="45"/>
      <c r="G34" s="16"/>
    </row>
    <row r="35" spans="3:7" ht="12.75">
      <c r="C35" t="s">
        <v>65</v>
      </c>
      <c r="E35" s="46">
        <f>SUM(E29:E34)</f>
        <v>1718.1</v>
      </c>
      <c r="G35" s="18">
        <f>SUM(G29:G34)</f>
        <v>1978.4999999999998</v>
      </c>
    </row>
    <row r="36" spans="1:7" ht="12.75">
      <c r="A36" t="s">
        <v>28</v>
      </c>
      <c r="E36" s="17">
        <v>454</v>
      </c>
      <c r="G36" s="17">
        <v>625</v>
      </c>
    </row>
    <row r="37" spans="1:7" ht="12.75">
      <c r="A37" t="s">
        <v>29</v>
      </c>
      <c r="E37" s="17">
        <v>279.7</v>
      </c>
      <c r="G37" s="17">
        <v>173.6</v>
      </c>
    </row>
    <row r="38" spans="1:7" ht="12.75">
      <c r="A38" t="s">
        <v>54</v>
      </c>
      <c r="E38" s="17">
        <v>118.7</v>
      </c>
      <c r="G38" s="17">
        <v>108.1</v>
      </c>
    </row>
    <row r="39" spans="1:7" ht="12.75">
      <c r="A39" t="s">
        <v>66</v>
      </c>
      <c r="E39" s="17">
        <v>82.6</v>
      </c>
      <c r="G39" s="17">
        <v>49.6</v>
      </c>
    </row>
    <row r="40" spans="5:7" ht="6" customHeight="1">
      <c r="E40" s="45"/>
      <c r="G40" s="16"/>
    </row>
    <row r="41" spans="3:7" ht="12.75">
      <c r="C41" s="5" t="s">
        <v>30</v>
      </c>
      <c r="E41" s="45">
        <f>SUM(E35:E40)</f>
        <v>2653.0999999999995</v>
      </c>
      <c r="G41" s="16">
        <f>SUM(G35:G40)</f>
        <v>2934.7999999999997</v>
      </c>
    </row>
    <row r="42" spans="3:7" ht="12.75">
      <c r="C42" s="5"/>
      <c r="E42" s="17"/>
      <c r="G42" s="15"/>
    </row>
    <row r="43" spans="1:7" ht="12.75">
      <c r="A43" s="24" t="s">
        <v>95</v>
      </c>
      <c r="C43" s="5"/>
      <c r="E43" s="17"/>
      <c r="G43" s="15"/>
    </row>
    <row r="44" spans="2:7" ht="12.75">
      <c r="B44" t="s">
        <v>92</v>
      </c>
      <c r="C44" s="5"/>
      <c r="E44" s="17"/>
      <c r="G44" s="15"/>
    </row>
    <row r="45" spans="3:7" ht="12.75">
      <c r="C45" s="24" t="s">
        <v>93</v>
      </c>
      <c r="E45" s="17">
        <v>8.3</v>
      </c>
      <c r="G45" s="17">
        <v>0</v>
      </c>
    </row>
    <row r="46" ht="12.75">
      <c r="E46" s="25"/>
    </row>
    <row r="47" spans="1:5" ht="12.75">
      <c r="A47" s="5" t="s">
        <v>31</v>
      </c>
      <c r="E47" s="25"/>
    </row>
    <row r="48" spans="1:5" ht="12.75">
      <c r="A48" s="5" t="s">
        <v>96</v>
      </c>
      <c r="E48" s="25"/>
    </row>
    <row r="49" spans="2:7" ht="12.75">
      <c r="B49" t="s">
        <v>32</v>
      </c>
      <c r="E49" s="35">
        <v>0.9</v>
      </c>
      <c r="G49" s="10">
        <v>0.9</v>
      </c>
    </row>
    <row r="50" spans="2:7" ht="12.75">
      <c r="B50" t="s">
        <v>33</v>
      </c>
      <c r="E50" s="35">
        <v>1061.9</v>
      </c>
      <c r="G50" s="10">
        <v>1067.4</v>
      </c>
    </row>
    <row r="51" spans="2:7" ht="12.75">
      <c r="B51" t="s">
        <v>34</v>
      </c>
      <c r="E51" s="35">
        <v>1517.8</v>
      </c>
      <c r="G51" s="10">
        <v>1382.1</v>
      </c>
    </row>
    <row r="52" spans="2:7" ht="12.75">
      <c r="B52" s="25" t="s">
        <v>72</v>
      </c>
      <c r="C52" s="25"/>
      <c r="E52" s="35">
        <v>-187.4</v>
      </c>
      <c r="G52" s="10">
        <v>-436.1</v>
      </c>
    </row>
    <row r="53" spans="5:7" ht="6" customHeight="1">
      <c r="E53" s="45"/>
      <c r="G53" s="16"/>
    </row>
    <row r="54" spans="3:7" ht="12.75">
      <c r="C54" s="5" t="s">
        <v>73</v>
      </c>
      <c r="E54" s="46">
        <f>SUM(E49:E53)</f>
        <v>2393.2000000000003</v>
      </c>
      <c r="G54" s="18">
        <f>SUM(G49:G53)</f>
        <v>2014.3000000000002</v>
      </c>
    </row>
    <row r="55" spans="5:7" ht="6" customHeight="1">
      <c r="E55" s="45"/>
      <c r="F55" s="7"/>
      <c r="G55" s="16"/>
    </row>
    <row r="56" spans="1:7" ht="12.75" customHeight="1">
      <c r="A56" t="s">
        <v>64</v>
      </c>
      <c r="E56" s="35">
        <v>7.6</v>
      </c>
      <c r="G56" s="10">
        <v>5.7</v>
      </c>
    </row>
    <row r="57" spans="5:7" ht="6" customHeight="1">
      <c r="E57" s="45"/>
      <c r="G57" s="16"/>
    </row>
    <row r="58" spans="2:7" ht="12.75" customHeight="1">
      <c r="B58" t="s">
        <v>90</v>
      </c>
      <c r="E58" s="38">
        <f>+E54+E56</f>
        <v>2400.8</v>
      </c>
      <c r="G58" s="40">
        <f>+G54+G56</f>
        <v>2020.0000000000002</v>
      </c>
    </row>
    <row r="59" spans="5:7" ht="6" customHeight="1">
      <c r="E59" s="17"/>
      <c r="G59" s="15"/>
    </row>
    <row r="60" spans="3:7" ht="13.5" thickBot="1">
      <c r="C60" t="s">
        <v>94</v>
      </c>
      <c r="E60" s="50">
        <f>+E41+E58+E45</f>
        <v>5062.2</v>
      </c>
      <c r="G60" s="51">
        <f>+G41+G58+G45</f>
        <v>4954.8</v>
      </c>
    </row>
    <row r="61" ht="13.5" thickTop="1"/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8"/>
  <sheetViews>
    <sheetView zoomScale="80" zoomScaleNormal="8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33203125" defaultRowHeight="12.75"/>
  <cols>
    <col min="1" max="1" width="3.83203125" style="0" customWidth="1"/>
    <col min="2" max="2" width="85" style="0" customWidth="1"/>
    <col min="3" max="3" width="2.33203125" style="0" customWidth="1"/>
    <col min="4" max="4" width="17.33203125" style="0" customWidth="1"/>
    <col min="5" max="5" width="2.5" style="0" customWidth="1"/>
    <col min="6" max="6" width="17.33203125" style="0" customWidth="1"/>
    <col min="7" max="7" width="4.66015625" style="0" customWidth="1"/>
    <col min="8" max="8" width="17.33203125" style="0" customWidth="1"/>
    <col min="9" max="9" width="2.5" style="0" customWidth="1"/>
    <col min="10" max="10" width="17.33203125" style="0" customWidth="1"/>
    <col min="11" max="11" width="4.66015625" style="0" customWidth="1"/>
    <col min="12" max="12" width="17.33203125" style="0" customWidth="1"/>
    <col min="13" max="13" width="2.5" style="0" customWidth="1"/>
    <col min="14" max="14" width="17.33203125" style="0" customWidth="1"/>
    <col min="15" max="15" width="4.66015625" style="0" customWidth="1"/>
    <col min="16" max="16" width="17.33203125" style="0" customWidth="1"/>
    <col min="17" max="17" width="2.5" style="0" customWidth="1"/>
    <col min="18" max="18" width="17.33203125" style="0" customWidth="1"/>
    <col min="19" max="19" width="4.66015625" style="0" customWidth="1"/>
    <col min="20" max="20" width="17.33203125" style="0" customWidth="1"/>
    <col min="21" max="21" width="2.5" style="0" customWidth="1"/>
    <col min="22" max="22" width="17.33203125" style="0" customWidth="1"/>
  </cols>
  <sheetData>
    <row r="2" ht="12.75">
      <c r="B2" s="2" t="s">
        <v>80</v>
      </c>
    </row>
    <row r="3" ht="12.75">
      <c r="B3" s="2" t="s">
        <v>83</v>
      </c>
    </row>
    <row r="4" ht="12.75">
      <c r="B4" s="2" t="s">
        <v>84</v>
      </c>
    </row>
    <row r="5" spans="4:22" ht="12.75">
      <c r="D5" s="54" t="s">
        <v>52</v>
      </c>
      <c r="E5" s="54"/>
      <c r="F5" s="54"/>
      <c r="H5" s="54" t="s">
        <v>52</v>
      </c>
      <c r="I5" s="54"/>
      <c r="J5" s="54"/>
      <c r="L5" s="54" t="s">
        <v>52</v>
      </c>
      <c r="M5" s="54"/>
      <c r="N5" s="54"/>
      <c r="O5" s="19"/>
      <c r="P5" s="54" t="s">
        <v>52</v>
      </c>
      <c r="Q5" s="54"/>
      <c r="R5" s="54"/>
      <c r="T5" s="54" t="s">
        <v>108</v>
      </c>
      <c r="U5" s="54"/>
      <c r="V5" s="54"/>
    </row>
    <row r="6" spans="4:22" ht="12.75">
      <c r="D6" s="21" t="s">
        <v>53</v>
      </c>
      <c r="E6" s="20"/>
      <c r="F6" s="21" t="s">
        <v>53</v>
      </c>
      <c r="H6" s="21" t="s">
        <v>79</v>
      </c>
      <c r="I6" s="20"/>
      <c r="J6" s="21" t="s">
        <v>79</v>
      </c>
      <c r="L6" s="21" t="s">
        <v>91</v>
      </c>
      <c r="M6" s="20"/>
      <c r="N6" s="21" t="s">
        <v>91</v>
      </c>
      <c r="O6" s="52"/>
      <c r="P6" s="21" t="s">
        <v>49</v>
      </c>
      <c r="Q6" s="20"/>
      <c r="R6" s="21" t="s">
        <v>49</v>
      </c>
      <c r="T6" s="21" t="s">
        <v>49</v>
      </c>
      <c r="U6" s="20"/>
      <c r="V6" s="21" t="s">
        <v>49</v>
      </c>
    </row>
    <row r="7" spans="1:22" ht="12.75">
      <c r="A7" s="6"/>
      <c r="D7" s="23">
        <v>2009</v>
      </c>
      <c r="E7" s="2"/>
      <c r="F7" s="23">
        <v>2008</v>
      </c>
      <c r="H7" s="23">
        <v>2009</v>
      </c>
      <c r="I7" s="2"/>
      <c r="J7" s="23">
        <v>2008</v>
      </c>
      <c r="L7" s="23">
        <v>2009</v>
      </c>
      <c r="M7" s="2"/>
      <c r="N7" s="23">
        <v>2008</v>
      </c>
      <c r="O7" s="53"/>
      <c r="P7" s="23">
        <v>2009</v>
      </c>
      <c r="Q7" s="2"/>
      <c r="R7" s="23">
        <v>2008</v>
      </c>
      <c r="T7" s="23">
        <v>2009</v>
      </c>
      <c r="U7" s="2"/>
      <c r="V7" s="23">
        <v>2008</v>
      </c>
    </row>
    <row r="8" ht="6" customHeight="1"/>
    <row r="10" spans="1:22" ht="12.75">
      <c r="A10" t="s">
        <v>0</v>
      </c>
      <c r="D10" s="27">
        <v>1579</v>
      </c>
      <c r="E10" s="25"/>
      <c r="F10" s="27">
        <v>1786.6</v>
      </c>
      <c r="H10" s="27">
        <v>1795.2</v>
      </c>
      <c r="I10" s="25"/>
      <c r="J10" s="27">
        <v>2395.4</v>
      </c>
      <c r="L10" s="27">
        <v>1403.7</v>
      </c>
      <c r="M10" s="25"/>
      <c r="N10" s="27">
        <v>2085.4</v>
      </c>
      <c r="O10" s="27"/>
      <c r="P10" s="27">
        <v>1852.5</v>
      </c>
      <c r="Q10" s="25"/>
      <c r="R10" s="27">
        <v>2157.2</v>
      </c>
      <c r="T10" s="27">
        <f>+D10+H10+L10+P10</f>
        <v>6630.4</v>
      </c>
      <c r="U10" s="25"/>
      <c r="V10" s="27">
        <f>+F10+J10+N10+R10</f>
        <v>8424.599999999999</v>
      </c>
    </row>
    <row r="11" spans="1:22" ht="12.75">
      <c r="A11" t="s">
        <v>1</v>
      </c>
      <c r="D11" s="28">
        <v>1306.7</v>
      </c>
      <c r="E11" s="25"/>
      <c r="F11" s="28">
        <v>1471.4</v>
      </c>
      <c r="H11" s="28">
        <v>1503.7</v>
      </c>
      <c r="I11" s="25"/>
      <c r="J11" s="28">
        <v>1967.2</v>
      </c>
      <c r="L11" s="28">
        <v>1162.3</v>
      </c>
      <c r="M11" s="25"/>
      <c r="N11" s="28">
        <v>1705.3</v>
      </c>
      <c r="O11" s="30"/>
      <c r="P11" s="28">
        <v>1585.2</v>
      </c>
      <c r="Q11" s="25"/>
      <c r="R11" s="28">
        <v>1781</v>
      </c>
      <c r="T11" s="28">
        <f>+D11+H11+L11+P11</f>
        <v>5557.9</v>
      </c>
      <c r="U11" s="25"/>
      <c r="V11" s="28">
        <f>+F11+J11+N11+R11</f>
        <v>6924.900000000001</v>
      </c>
    </row>
    <row r="12" spans="4:22" ht="6" customHeight="1">
      <c r="D12" s="29"/>
      <c r="E12" s="25"/>
      <c r="F12" s="29"/>
      <c r="H12" s="29"/>
      <c r="I12" s="25"/>
      <c r="J12" s="29"/>
      <c r="L12" s="29"/>
      <c r="M12" s="25"/>
      <c r="N12" s="29"/>
      <c r="O12" s="29"/>
      <c r="P12" s="29"/>
      <c r="Q12" s="25"/>
      <c r="R12" s="29"/>
      <c r="T12" s="29"/>
      <c r="U12" s="25"/>
      <c r="V12" s="29"/>
    </row>
    <row r="13" spans="2:22" ht="12.75">
      <c r="B13" t="s">
        <v>2</v>
      </c>
      <c r="D13" s="29">
        <f>+D10-D11</f>
        <v>272.29999999999995</v>
      </c>
      <c r="E13" s="25"/>
      <c r="F13" s="29">
        <f>+F10-F11</f>
        <v>315.1999999999998</v>
      </c>
      <c r="H13" s="29">
        <f>+H10-H11</f>
        <v>291.5</v>
      </c>
      <c r="I13" s="25"/>
      <c r="J13" s="29">
        <f>+J10-J11</f>
        <v>428.20000000000005</v>
      </c>
      <c r="L13" s="29">
        <f>+L10-L11</f>
        <v>241.4000000000001</v>
      </c>
      <c r="M13" s="25"/>
      <c r="N13" s="29">
        <f>+N10-N11</f>
        <v>380.10000000000014</v>
      </c>
      <c r="O13" s="29"/>
      <c r="P13" s="29">
        <f>+P10-P11</f>
        <v>267.29999999999995</v>
      </c>
      <c r="Q13" s="25"/>
      <c r="R13" s="29">
        <f>+R10-R11</f>
        <v>376.1999999999998</v>
      </c>
      <c r="T13" s="29">
        <f>+T10-T11</f>
        <v>1072.5</v>
      </c>
      <c r="U13" s="25"/>
      <c r="V13" s="29">
        <f>+V10-V11</f>
        <v>1499.699999999998</v>
      </c>
    </row>
    <row r="14" spans="4:22" ht="6" customHeight="1">
      <c r="D14" s="29"/>
      <c r="E14" s="25"/>
      <c r="F14" s="29"/>
      <c r="H14" s="29"/>
      <c r="I14" s="25"/>
      <c r="J14" s="29"/>
      <c r="L14" s="29"/>
      <c r="M14" s="25"/>
      <c r="N14" s="29"/>
      <c r="O14" s="29"/>
      <c r="P14" s="29"/>
      <c r="Q14" s="25"/>
      <c r="R14" s="29"/>
      <c r="T14" s="29"/>
      <c r="U14" s="25"/>
      <c r="V14" s="29"/>
    </row>
    <row r="15" spans="1:22" ht="12.75">
      <c r="A15" t="s">
        <v>3</v>
      </c>
      <c r="D15" s="29">
        <v>161.6</v>
      </c>
      <c r="E15" s="25"/>
      <c r="F15" s="29">
        <v>170.6</v>
      </c>
      <c r="H15" s="29">
        <v>154.2</v>
      </c>
      <c r="I15" s="25"/>
      <c r="J15" s="29">
        <v>181</v>
      </c>
      <c r="L15" s="29">
        <v>155.5</v>
      </c>
      <c r="M15" s="25"/>
      <c r="N15" s="29">
        <v>183.5</v>
      </c>
      <c r="O15" s="29"/>
      <c r="P15" s="29">
        <v>158.8</v>
      </c>
      <c r="Q15" s="25"/>
      <c r="R15" s="29">
        <v>185.8</v>
      </c>
      <c r="T15" s="29">
        <f>+D15+H15+L15+P15</f>
        <v>630.0999999999999</v>
      </c>
      <c r="U15" s="25"/>
      <c r="V15" s="29">
        <f>+F15+J15+N15+R15</f>
        <v>720.9000000000001</v>
      </c>
    </row>
    <row r="16" spans="1:22" ht="12.75">
      <c r="A16" t="s">
        <v>4</v>
      </c>
      <c r="D16" s="29">
        <v>48</v>
      </c>
      <c r="E16" s="25"/>
      <c r="F16" s="29">
        <v>45.4</v>
      </c>
      <c r="H16" s="29">
        <v>52.1</v>
      </c>
      <c r="I16" s="25"/>
      <c r="J16" s="29">
        <v>53</v>
      </c>
      <c r="L16" s="29">
        <v>46.3</v>
      </c>
      <c r="M16" s="25"/>
      <c r="N16" s="29">
        <v>49.8</v>
      </c>
      <c r="O16" s="29"/>
      <c r="P16" s="29">
        <v>45.5</v>
      </c>
      <c r="Q16" s="25"/>
      <c r="R16" s="29">
        <v>46.3</v>
      </c>
      <c r="T16" s="29">
        <f>+D16+H16+L16+P16</f>
        <v>191.89999999999998</v>
      </c>
      <c r="U16" s="25"/>
      <c r="V16" s="29">
        <f>+F16+J16+N16+R16</f>
        <v>194.5</v>
      </c>
    </row>
    <row r="17" spans="1:22" ht="12.75">
      <c r="A17" t="s">
        <v>109</v>
      </c>
      <c r="D17" s="29">
        <v>0</v>
      </c>
      <c r="E17" s="25"/>
      <c r="F17" s="29">
        <v>0.1</v>
      </c>
      <c r="H17" s="29">
        <v>2.8</v>
      </c>
      <c r="I17" s="25"/>
      <c r="J17" s="29">
        <v>0.1</v>
      </c>
      <c r="L17" s="29">
        <v>1</v>
      </c>
      <c r="M17" s="25"/>
      <c r="N17" s="29">
        <v>0.1</v>
      </c>
      <c r="O17" s="29"/>
      <c r="P17" s="29">
        <v>9.4</v>
      </c>
      <c r="Q17" s="25"/>
      <c r="R17" s="29">
        <v>-0.1</v>
      </c>
      <c r="T17" s="29">
        <f>+D17+H17+L17+P17</f>
        <v>13.2</v>
      </c>
      <c r="U17" s="25"/>
      <c r="V17" s="29">
        <f>+F17+J17+N17+R17</f>
        <v>0.20000000000000004</v>
      </c>
    </row>
    <row r="18" spans="1:22" ht="12.75">
      <c r="A18" t="s">
        <v>5</v>
      </c>
      <c r="D18" s="28">
        <v>4.1</v>
      </c>
      <c r="E18" s="25"/>
      <c r="F18" s="28">
        <v>4.9</v>
      </c>
      <c r="H18" s="28">
        <v>4.6</v>
      </c>
      <c r="I18" s="25"/>
      <c r="J18" s="28">
        <v>5</v>
      </c>
      <c r="L18" s="28">
        <v>4.6</v>
      </c>
      <c r="M18" s="25"/>
      <c r="N18" s="28">
        <v>5</v>
      </c>
      <c r="O18" s="30"/>
      <c r="P18" s="28">
        <v>4.7</v>
      </c>
      <c r="Q18" s="25"/>
      <c r="R18" s="28">
        <v>4.2</v>
      </c>
      <c r="T18" s="28">
        <f>+D18+H18+L18+P18</f>
        <v>18</v>
      </c>
      <c r="U18" s="25"/>
      <c r="V18" s="28">
        <f>+F18+J18+N18+R18</f>
        <v>19.1</v>
      </c>
    </row>
    <row r="19" spans="4:22" ht="6" customHeight="1">
      <c r="D19" s="29"/>
      <c r="E19" s="25"/>
      <c r="F19" s="29"/>
      <c r="H19" s="29"/>
      <c r="I19" s="25"/>
      <c r="J19" s="29"/>
      <c r="L19" s="29"/>
      <c r="M19" s="25"/>
      <c r="N19" s="29"/>
      <c r="O19" s="29"/>
      <c r="P19" s="29"/>
      <c r="Q19" s="25"/>
      <c r="R19" s="29"/>
      <c r="T19" s="29"/>
      <c r="U19" s="25"/>
      <c r="V19" s="29"/>
    </row>
    <row r="20" spans="2:22" ht="12.75">
      <c r="B20" t="s">
        <v>55</v>
      </c>
      <c r="D20" s="29">
        <f>D13-SUM(D15:D18)</f>
        <v>58.599999999999966</v>
      </c>
      <c r="E20" s="25"/>
      <c r="F20" s="29">
        <f>F13-SUM(F15:F18)</f>
        <v>94.19999999999982</v>
      </c>
      <c r="H20" s="29">
        <f>H13-SUM(H15:H18)</f>
        <v>77.80000000000001</v>
      </c>
      <c r="I20" s="25"/>
      <c r="J20" s="29">
        <f>J13-SUM(J15:J18)</f>
        <v>189.10000000000005</v>
      </c>
      <c r="L20" s="29">
        <f>L13-SUM(L15:L18)</f>
        <v>34.000000000000085</v>
      </c>
      <c r="M20" s="25"/>
      <c r="N20" s="29">
        <f>N13-SUM(N15:N18)</f>
        <v>141.70000000000013</v>
      </c>
      <c r="O20" s="29"/>
      <c r="P20" s="29">
        <f>P13-SUM(P15:P18)</f>
        <v>48.89999999999995</v>
      </c>
      <c r="Q20" s="25"/>
      <c r="R20" s="29">
        <f>R13-SUM(R15:R18)</f>
        <v>139.9999999999998</v>
      </c>
      <c r="T20" s="29">
        <f>T13-SUM(T15:T18)</f>
        <v>219.30000000000007</v>
      </c>
      <c r="U20" s="25"/>
      <c r="V20" s="29">
        <f>V13-SUM(V15:V18)</f>
        <v>564.9999999999978</v>
      </c>
    </row>
    <row r="21" spans="4:22" ht="6" customHeight="1">
      <c r="D21" s="29"/>
      <c r="E21" s="25"/>
      <c r="F21" s="29"/>
      <c r="H21" s="29"/>
      <c r="I21" s="25"/>
      <c r="J21" s="29"/>
      <c r="L21" s="29"/>
      <c r="M21" s="25"/>
      <c r="N21" s="29"/>
      <c r="O21" s="29"/>
      <c r="P21" s="29"/>
      <c r="Q21" s="25"/>
      <c r="R21" s="29"/>
      <c r="T21" s="29"/>
      <c r="U21" s="25"/>
      <c r="V21" s="29"/>
    </row>
    <row r="22" spans="1:22" ht="12.75">
      <c r="A22" t="s">
        <v>6</v>
      </c>
      <c r="D22" s="29">
        <v>11.7</v>
      </c>
      <c r="E22" s="25"/>
      <c r="F22" s="29">
        <v>8.6</v>
      </c>
      <c r="H22" s="29">
        <v>11.7</v>
      </c>
      <c r="I22" s="25"/>
      <c r="J22" s="29">
        <v>9</v>
      </c>
      <c r="L22" s="29">
        <v>10.5</v>
      </c>
      <c r="M22" s="25"/>
      <c r="N22" s="29">
        <v>5.7</v>
      </c>
      <c r="O22" s="29"/>
      <c r="P22" s="29">
        <v>9.4</v>
      </c>
      <c r="Q22" s="25"/>
      <c r="R22" s="29">
        <v>9.9</v>
      </c>
      <c r="T22" s="29">
        <f>+D22+H22+L22+P22</f>
        <v>43.3</v>
      </c>
      <c r="U22" s="25"/>
      <c r="V22" s="29">
        <f>+F22+J22+N22+R22</f>
        <v>33.2</v>
      </c>
    </row>
    <row r="23" spans="1:22" ht="12.75">
      <c r="A23" t="s">
        <v>7</v>
      </c>
      <c r="D23" s="28">
        <v>6.5</v>
      </c>
      <c r="E23" s="25"/>
      <c r="F23" s="28">
        <v>6</v>
      </c>
      <c r="H23" s="28">
        <v>8.3</v>
      </c>
      <c r="I23" s="25"/>
      <c r="J23" s="28">
        <v>9.6</v>
      </c>
      <c r="L23" s="28">
        <v>5.7</v>
      </c>
      <c r="M23" s="25"/>
      <c r="N23" s="28">
        <v>2.9</v>
      </c>
      <c r="O23" s="30"/>
      <c r="P23" s="28">
        <v>1.7</v>
      </c>
      <c r="Q23" s="25"/>
      <c r="R23" s="28">
        <v>1.6</v>
      </c>
      <c r="T23" s="28">
        <f>+D23+H23+L23+P23</f>
        <v>22.2</v>
      </c>
      <c r="U23" s="25"/>
      <c r="V23" s="28">
        <f>+F23+J23+N23+R23</f>
        <v>20.1</v>
      </c>
    </row>
    <row r="24" spans="4:22" ht="6" customHeight="1">
      <c r="D24" s="29"/>
      <c r="E24" s="25"/>
      <c r="F24" s="29"/>
      <c r="H24" s="29"/>
      <c r="I24" s="25"/>
      <c r="J24" s="29"/>
      <c r="L24" s="29"/>
      <c r="M24" s="25"/>
      <c r="N24" s="29"/>
      <c r="O24" s="29"/>
      <c r="P24" s="29"/>
      <c r="Q24" s="25"/>
      <c r="R24" s="29"/>
      <c r="T24" s="29"/>
      <c r="U24" s="25"/>
      <c r="V24" s="29"/>
    </row>
    <row r="25" spans="1:22" ht="12.75">
      <c r="A25" t="s">
        <v>56</v>
      </c>
      <c r="D25" s="29">
        <f>+D20-SUM(D22:D23)</f>
        <v>40.39999999999996</v>
      </c>
      <c r="E25" s="25"/>
      <c r="F25" s="29">
        <f>+F20-SUM(F22:F23)</f>
        <v>79.59999999999982</v>
      </c>
      <c r="H25" s="29">
        <f>+H20-SUM(H22:H23)</f>
        <v>57.80000000000001</v>
      </c>
      <c r="I25" s="25"/>
      <c r="J25" s="29">
        <f>+J20-SUM(J22:J23)</f>
        <v>170.50000000000006</v>
      </c>
      <c r="L25" s="29">
        <f>+L20-SUM(L22:L23)</f>
        <v>17.800000000000086</v>
      </c>
      <c r="M25" s="25"/>
      <c r="N25" s="29">
        <f>+N20-SUM(N22:N23)</f>
        <v>133.10000000000014</v>
      </c>
      <c r="O25" s="29"/>
      <c r="P25" s="29">
        <f>+P20-SUM(P22:P23)</f>
        <v>37.79999999999995</v>
      </c>
      <c r="Q25" s="25"/>
      <c r="R25" s="29">
        <f>+R20-SUM(R22:R23)</f>
        <v>128.4999999999998</v>
      </c>
      <c r="T25" s="29">
        <f>+T20-SUM(T22:T23)</f>
        <v>153.80000000000007</v>
      </c>
      <c r="U25" s="25"/>
      <c r="V25" s="29">
        <f>+V20-SUM(V22:V23)</f>
        <v>511.69999999999783</v>
      </c>
    </row>
    <row r="26" spans="4:22" ht="6" customHeight="1">
      <c r="D26" s="29"/>
      <c r="E26" s="25"/>
      <c r="F26" s="29"/>
      <c r="H26" s="29"/>
      <c r="I26" s="25"/>
      <c r="J26" s="29"/>
      <c r="L26" s="29"/>
      <c r="M26" s="25"/>
      <c r="N26" s="29"/>
      <c r="O26" s="29"/>
      <c r="P26" s="29"/>
      <c r="Q26" s="25"/>
      <c r="R26" s="29"/>
      <c r="T26" s="29"/>
      <c r="U26" s="25"/>
      <c r="V26" s="29"/>
    </row>
    <row r="27" spans="1:22" ht="12.75">
      <c r="A27" t="s">
        <v>8</v>
      </c>
      <c r="D27" s="28">
        <v>14.4</v>
      </c>
      <c r="E27" s="25"/>
      <c r="F27" s="28">
        <v>29.8</v>
      </c>
      <c r="H27" s="28">
        <v>14.4</v>
      </c>
      <c r="I27" s="25"/>
      <c r="J27" s="28">
        <v>55.5</v>
      </c>
      <c r="L27" s="28">
        <v>14.8</v>
      </c>
      <c r="M27" s="25"/>
      <c r="N27" s="28">
        <v>42.7</v>
      </c>
      <c r="O27" s="30"/>
      <c r="P27" s="28">
        <v>12.9</v>
      </c>
      <c r="Q27" s="25"/>
      <c r="R27" s="28">
        <v>36.6</v>
      </c>
      <c r="T27" s="28">
        <f>+D27+H27+L27+P27</f>
        <v>56.5</v>
      </c>
      <c r="U27" s="25"/>
      <c r="V27" s="28">
        <f>+F27+J27+N27+R27</f>
        <v>164.6</v>
      </c>
    </row>
    <row r="28" spans="4:22" ht="6" customHeight="1">
      <c r="D28" s="29"/>
      <c r="E28" s="25"/>
      <c r="F28" s="29"/>
      <c r="H28" s="29"/>
      <c r="I28" s="25"/>
      <c r="J28" s="29"/>
      <c r="L28" s="29"/>
      <c r="M28" s="25"/>
      <c r="N28" s="29"/>
      <c r="O28" s="29"/>
      <c r="P28" s="29"/>
      <c r="Q28" s="25"/>
      <c r="R28" s="29"/>
      <c r="T28" s="29"/>
      <c r="U28" s="25"/>
      <c r="V28" s="29"/>
    </row>
    <row r="29" spans="1:22" ht="12.75">
      <c r="A29" t="s">
        <v>57</v>
      </c>
      <c r="D29" s="29">
        <f>+D25-D27</f>
        <v>25.999999999999964</v>
      </c>
      <c r="E29" s="25"/>
      <c r="F29" s="29">
        <f>+F25-F27</f>
        <v>49.79999999999983</v>
      </c>
      <c r="H29" s="29">
        <f>+H25-H27</f>
        <v>43.40000000000001</v>
      </c>
      <c r="I29" s="25"/>
      <c r="J29" s="29">
        <f>+J25-J27</f>
        <v>115.00000000000006</v>
      </c>
      <c r="L29" s="29">
        <f>+L25-L27</f>
        <v>3.0000000000000853</v>
      </c>
      <c r="M29" s="25"/>
      <c r="N29" s="29">
        <f>+N25-N27</f>
        <v>90.40000000000013</v>
      </c>
      <c r="O29" s="29"/>
      <c r="P29" s="29">
        <f>+P25-P27</f>
        <v>24.89999999999995</v>
      </c>
      <c r="Q29" s="25"/>
      <c r="R29" s="29">
        <f>+R25-R27</f>
        <v>91.8999999999998</v>
      </c>
      <c r="T29" s="29">
        <f>+T25-T27</f>
        <v>97.30000000000007</v>
      </c>
      <c r="U29" s="25"/>
      <c r="V29" s="29">
        <f>+V25-V27</f>
        <v>347.09999999999786</v>
      </c>
    </row>
    <row r="30" spans="4:22" ht="6" customHeight="1">
      <c r="D30" s="29"/>
      <c r="E30" s="25"/>
      <c r="F30" s="29"/>
      <c r="H30" s="29"/>
      <c r="I30" s="25"/>
      <c r="J30" s="29"/>
      <c r="L30" s="29"/>
      <c r="M30" s="25"/>
      <c r="N30" s="29"/>
      <c r="O30" s="29"/>
      <c r="P30" s="29"/>
      <c r="Q30" s="25"/>
      <c r="R30" s="29"/>
      <c r="T30" s="29"/>
      <c r="U30" s="25"/>
      <c r="V30" s="29"/>
    </row>
    <row r="31" spans="1:22" ht="12.75">
      <c r="A31" t="s">
        <v>9</v>
      </c>
      <c r="D31" s="28">
        <v>8.3</v>
      </c>
      <c r="E31" s="25"/>
      <c r="F31" s="28">
        <v>9</v>
      </c>
      <c r="H31" s="28">
        <v>13.6</v>
      </c>
      <c r="I31" s="25"/>
      <c r="J31" s="28">
        <v>14.6</v>
      </c>
      <c r="L31" s="28">
        <v>7</v>
      </c>
      <c r="M31" s="25"/>
      <c r="N31" s="28">
        <v>8.6</v>
      </c>
      <c r="O31" s="30"/>
      <c r="P31" s="28">
        <v>9.5</v>
      </c>
      <c r="Q31" s="25"/>
      <c r="R31" s="28">
        <v>6.6</v>
      </c>
      <c r="T31" s="28">
        <f>+D31+H31+L31+P31</f>
        <v>38.4</v>
      </c>
      <c r="U31" s="25"/>
      <c r="V31" s="28">
        <f>+F31+J31+N31+R31</f>
        <v>38.800000000000004</v>
      </c>
    </row>
    <row r="32" spans="4:22" ht="6" customHeight="1">
      <c r="D32" s="29"/>
      <c r="E32" s="25"/>
      <c r="F32" s="29"/>
      <c r="H32" s="29"/>
      <c r="I32" s="25"/>
      <c r="J32" s="29"/>
      <c r="L32" s="29"/>
      <c r="M32" s="25"/>
      <c r="N32" s="29"/>
      <c r="O32" s="29"/>
      <c r="P32" s="29"/>
      <c r="Q32" s="25"/>
      <c r="R32" s="29"/>
      <c r="T32" s="29"/>
      <c r="U32" s="25"/>
      <c r="V32" s="29"/>
    </row>
    <row r="33" spans="1:22" ht="12.75" customHeight="1">
      <c r="A33" t="s">
        <v>58</v>
      </c>
      <c r="D33" s="30">
        <f>+D29+D31</f>
        <v>34.29999999999997</v>
      </c>
      <c r="E33" s="25"/>
      <c r="F33" s="30">
        <f>+F29+F31</f>
        <v>58.79999999999983</v>
      </c>
      <c r="H33" s="30">
        <f>+H29+H31</f>
        <v>57.000000000000014</v>
      </c>
      <c r="I33" s="25"/>
      <c r="J33" s="30">
        <f>+J29+J31</f>
        <v>129.60000000000005</v>
      </c>
      <c r="L33" s="30">
        <f>+L29+L31</f>
        <v>10.000000000000085</v>
      </c>
      <c r="M33" s="25"/>
      <c r="N33" s="30">
        <f>+N29+N31</f>
        <v>99.00000000000013</v>
      </c>
      <c r="O33" s="30"/>
      <c r="P33" s="30">
        <f>+P29+P31</f>
        <v>34.39999999999995</v>
      </c>
      <c r="Q33" s="25"/>
      <c r="R33" s="30">
        <f>+R29+R31</f>
        <v>98.4999999999998</v>
      </c>
      <c r="T33" s="30">
        <f>+T29+T31</f>
        <v>135.70000000000007</v>
      </c>
      <c r="U33" s="25"/>
      <c r="V33" s="30">
        <f>+V29+V31</f>
        <v>385.8999999999979</v>
      </c>
    </row>
    <row r="34" spans="4:22" ht="6" customHeight="1">
      <c r="D34" s="29"/>
      <c r="E34" s="25"/>
      <c r="F34" s="29"/>
      <c r="H34" s="29"/>
      <c r="I34" s="25"/>
      <c r="J34" s="29"/>
      <c r="L34" s="29"/>
      <c r="M34" s="25"/>
      <c r="N34" s="29"/>
      <c r="O34" s="29"/>
      <c r="P34" s="29"/>
      <c r="Q34" s="25"/>
      <c r="R34" s="29"/>
      <c r="T34" s="29"/>
      <c r="U34" s="25"/>
      <c r="V34" s="29"/>
    </row>
    <row r="35" spans="1:22" ht="12.75">
      <c r="A35" t="s">
        <v>88</v>
      </c>
      <c r="D35" s="28">
        <v>-0.6</v>
      </c>
      <c r="E35" s="25"/>
      <c r="F35" s="28">
        <v>0</v>
      </c>
      <c r="H35" s="28">
        <v>0.4</v>
      </c>
      <c r="I35" s="25"/>
      <c r="J35" s="28">
        <v>0</v>
      </c>
      <c r="L35" s="28">
        <v>1.1</v>
      </c>
      <c r="M35" s="25"/>
      <c r="N35" s="28">
        <v>0</v>
      </c>
      <c r="O35" s="30"/>
      <c r="P35" s="28">
        <v>-0.9</v>
      </c>
      <c r="Q35" s="25"/>
      <c r="R35" s="28">
        <v>0</v>
      </c>
      <c r="T35" s="28">
        <f>+D35+H35+L35+P35</f>
        <v>0</v>
      </c>
      <c r="U35" s="25"/>
      <c r="V35" s="28">
        <f>+F35+J35+N35+R35</f>
        <v>0</v>
      </c>
    </row>
    <row r="36" spans="4:22" ht="6" customHeight="1">
      <c r="D36" s="30"/>
      <c r="E36" s="25"/>
      <c r="F36" s="30"/>
      <c r="H36" s="30"/>
      <c r="I36" s="25"/>
      <c r="J36" s="30"/>
      <c r="L36" s="30"/>
      <c r="M36" s="25"/>
      <c r="N36" s="30"/>
      <c r="O36" s="30"/>
      <c r="P36" s="30"/>
      <c r="Q36" s="25"/>
      <c r="R36" s="30"/>
      <c r="T36" s="30"/>
      <c r="U36" s="25"/>
      <c r="V36" s="30"/>
    </row>
    <row r="37" spans="1:22" ht="13.5" thickBot="1">
      <c r="A37" t="s">
        <v>74</v>
      </c>
      <c r="D37" s="31">
        <f>D33+D35</f>
        <v>33.69999999999997</v>
      </c>
      <c r="E37" s="32"/>
      <c r="F37" s="31">
        <f>F33+F35</f>
        <v>58.79999999999983</v>
      </c>
      <c r="G37" s="7"/>
      <c r="H37" s="31">
        <f>H33+H35</f>
        <v>57.40000000000001</v>
      </c>
      <c r="I37" s="32"/>
      <c r="J37" s="31">
        <f>J33+J35</f>
        <v>129.60000000000005</v>
      </c>
      <c r="K37" s="7"/>
      <c r="L37" s="31">
        <f>L33+L35</f>
        <v>11.100000000000085</v>
      </c>
      <c r="M37" s="32"/>
      <c r="N37" s="31">
        <f>N33+N35</f>
        <v>99.00000000000013</v>
      </c>
      <c r="O37" s="33"/>
      <c r="P37" s="31">
        <f>P33+P35</f>
        <v>33.49999999999995</v>
      </c>
      <c r="Q37" s="32"/>
      <c r="R37" s="31">
        <f>R33+R35</f>
        <v>98.4999999999998</v>
      </c>
      <c r="S37" s="7"/>
      <c r="T37" s="31">
        <f>T33+T35</f>
        <v>135.70000000000007</v>
      </c>
      <c r="U37" s="32"/>
      <c r="V37" s="31">
        <f>V33+V35</f>
        <v>385.8999999999979</v>
      </c>
    </row>
    <row r="38" spans="4:22" ht="6" customHeight="1" thickTop="1">
      <c r="D38" s="33"/>
      <c r="E38" s="32"/>
      <c r="F38" s="33"/>
      <c r="G38" s="7"/>
      <c r="H38" s="33"/>
      <c r="I38" s="32"/>
      <c r="J38" s="33"/>
      <c r="K38" s="7"/>
      <c r="L38" s="33"/>
      <c r="M38" s="32"/>
      <c r="N38" s="33"/>
      <c r="O38" s="33"/>
      <c r="P38" s="33"/>
      <c r="Q38" s="32"/>
      <c r="R38" s="33"/>
      <c r="S38" s="7"/>
      <c r="T38" s="33"/>
      <c r="U38" s="32"/>
      <c r="V38" s="33"/>
    </row>
    <row r="39" spans="1:22" ht="13.5" customHeight="1">
      <c r="A39" t="s">
        <v>75</v>
      </c>
      <c r="D39" s="33"/>
      <c r="E39" s="32"/>
      <c r="F39" s="33"/>
      <c r="G39" s="7"/>
      <c r="H39" s="33"/>
      <c r="I39" s="32"/>
      <c r="J39" s="33"/>
      <c r="K39" s="7"/>
      <c r="L39" s="33"/>
      <c r="M39" s="32"/>
      <c r="N39" s="33"/>
      <c r="O39" s="33"/>
      <c r="P39" s="33"/>
      <c r="Q39" s="32"/>
      <c r="R39" s="33"/>
      <c r="S39" s="7"/>
      <c r="T39" s="33"/>
      <c r="U39" s="32"/>
      <c r="V39" s="33"/>
    </row>
    <row r="40" spans="4:22" ht="12.75">
      <c r="D40" s="25"/>
      <c r="E40" s="32"/>
      <c r="F40" s="25"/>
      <c r="G40" s="7"/>
      <c r="H40" s="25"/>
      <c r="I40" s="32"/>
      <c r="J40" s="25"/>
      <c r="K40" s="7"/>
      <c r="L40" s="25"/>
      <c r="M40" s="32"/>
      <c r="N40" s="25"/>
      <c r="O40" s="25"/>
      <c r="P40" s="25"/>
      <c r="Q40" s="32"/>
      <c r="R40" s="25"/>
      <c r="S40" s="7"/>
      <c r="T40" s="25"/>
      <c r="U40" s="32"/>
      <c r="V40" s="25"/>
    </row>
    <row r="41" spans="1:22" ht="12.75">
      <c r="A41" s="5" t="s">
        <v>59</v>
      </c>
      <c r="D41" s="34">
        <v>0.37</v>
      </c>
      <c r="E41" s="32"/>
      <c r="F41" s="34">
        <v>0.64</v>
      </c>
      <c r="G41" s="7"/>
      <c r="H41" s="34">
        <f>+H37/H44</f>
        <v>0.6218851570964249</v>
      </c>
      <c r="I41" s="32"/>
      <c r="J41" s="34">
        <f>+J37/J44</f>
        <v>1.41330425299891</v>
      </c>
      <c r="K41" s="7"/>
      <c r="L41" s="34">
        <f>+L37/L44</f>
        <v>0.1202600216684733</v>
      </c>
      <c r="M41" s="32"/>
      <c r="N41" s="34">
        <f>+N37/N44</f>
        <v>1.0796074154852795</v>
      </c>
      <c r="O41" s="34"/>
      <c r="P41" s="34">
        <f>+P37/P44</f>
        <v>0.3629469122426864</v>
      </c>
      <c r="Q41" s="32"/>
      <c r="R41" s="34">
        <f>+R37/R44</f>
        <v>1.0741548527808047</v>
      </c>
      <c r="S41" s="7"/>
      <c r="T41" s="34">
        <f>+T37/T44</f>
        <v>1.4718004338394801</v>
      </c>
      <c r="U41" s="32"/>
      <c r="V41" s="34">
        <f>+V37/V44</f>
        <v>4.2082878953107725</v>
      </c>
    </row>
    <row r="42" spans="1:22" ht="12.75">
      <c r="A42" s="5" t="s">
        <v>76</v>
      </c>
      <c r="D42" s="34">
        <v>0.36</v>
      </c>
      <c r="E42" s="25"/>
      <c r="F42" s="34">
        <v>0.59</v>
      </c>
      <c r="H42" s="34">
        <f>+H37/H45</f>
        <v>0.6119402985074628</v>
      </c>
      <c r="I42" s="25"/>
      <c r="J42" s="34">
        <f>+J37/J45</f>
        <v>1.307769929364279</v>
      </c>
      <c r="L42" s="34">
        <f>+L37/L45</f>
        <v>0.11708860759493761</v>
      </c>
      <c r="M42" s="25"/>
      <c r="N42" s="34">
        <f>+N37/N45</f>
        <v>1.0071210579857592</v>
      </c>
      <c r="O42" s="34"/>
      <c r="P42" s="34">
        <f>+P37/P45</f>
        <v>0.3504184100418405</v>
      </c>
      <c r="Q42" s="25"/>
      <c r="R42" s="34">
        <f>+R37/R45</f>
        <v>1.0456475583864098</v>
      </c>
      <c r="T42" s="34">
        <f>+T37/T45</f>
        <v>1.4420828905419776</v>
      </c>
      <c r="U42" s="25"/>
      <c r="V42" s="34">
        <f>+V37/V45</f>
        <v>3.949846468781964</v>
      </c>
    </row>
    <row r="43" spans="1:22" ht="12.75">
      <c r="A43" s="5"/>
      <c r="D43" s="25"/>
      <c r="E43" s="25"/>
      <c r="F43" s="25"/>
      <c r="H43" s="25"/>
      <c r="I43" s="25"/>
      <c r="J43" s="25"/>
      <c r="L43" s="25"/>
      <c r="M43" s="25"/>
      <c r="N43" s="25"/>
      <c r="O43" s="25"/>
      <c r="P43" s="25"/>
      <c r="Q43" s="25"/>
      <c r="R43" s="25"/>
      <c r="T43" s="25"/>
      <c r="U43" s="25"/>
      <c r="V43" s="25"/>
    </row>
    <row r="44" spans="1:22" ht="12.75">
      <c r="A44" s="5" t="s">
        <v>67</v>
      </c>
      <c r="D44" s="25">
        <v>91.9</v>
      </c>
      <c r="E44" s="25"/>
      <c r="F44" s="25">
        <v>91.6</v>
      </c>
      <c r="H44" s="25">
        <v>92.3</v>
      </c>
      <c r="I44" s="25"/>
      <c r="J44" s="25">
        <v>91.7</v>
      </c>
      <c r="L44" s="25">
        <v>92.3</v>
      </c>
      <c r="M44" s="25"/>
      <c r="N44" s="25">
        <v>91.7</v>
      </c>
      <c r="O44" s="25"/>
      <c r="P44" s="25">
        <v>92.3</v>
      </c>
      <c r="Q44" s="25"/>
      <c r="R44" s="25">
        <v>91.7</v>
      </c>
      <c r="T44" s="25">
        <v>92.2</v>
      </c>
      <c r="U44" s="25"/>
      <c r="V44" s="25">
        <v>91.7</v>
      </c>
    </row>
    <row r="45" spans="1:22" ht="12.75">
      <c r="A45" s="5" t="s">
        <v>68</v>
      </c>
      <c r="D45" s="25">
        <v>92.4</v>
      </c>
      <c r="E45" s="25"/>
      <c r="F45" s="25">
        <v>99.3</v>
      </c>
      <c r="H45" s="25">
        <v>93.8</v>
      </c>
      <c r="I45" s="25"/>
      <c r="J45" s="25">
        <v>99.1</v>
      </c>
      <c r="L45" s="25">
        <v>94.8</v>
      </c>
      <c r="M45" s="25"/>
      <c r="N45" s="25">
        <v>98.3</v>
      </c>
      <c r="O45" s="25"/>
      <c r="P45" s="25">
        <v>95.6</v>
      </c>
      <c r="Q45" s="25"/>
      <c r="R45" s="25">
        <v>94.2</v>
      </c>
      <c r="T45" s="25">
        <v>94.1</v>
      </c>
      <c r="U45" s="25"/>
      <c r="V45" s="25">
        <v>97.7</v>
      </c>
    </row>
    <row r="46" spans="1:22" ht="12.75">
      <c r="A46" s="5"/>
      <c r="D46" s="25"/>
      <c r="E46" s="25"/>
      <c r="F46" s="25"/>
      <c r="H46" s="25"/>
      <c r="I46" s="25"/>
      <c r="J46" s="25"/>
      <c r="L46" s="25"/>
      <c r="M46" s="25"/>
      <c r="N46" s="25"/>
      <c r="O46" s="25"/>
      <c r="P46" s="25"/>
      <c r="Q46" s="25"/>
      <c r="R46" s="25"/>
      <c r="U46" s="25"/>
      <c r="V46" s="25"/>
    </row>
    <row r="47" spans="4:22" ht="12.75">
      <c r="D47" s="25"/>
      <c r="E47" s="25"/>
      <c r="F47" s="25"/>
      <c r="H47" s="25"/>
      <c r="I47" s="25"/>
      <c r="J47" s="25"/>
      <c r="L47" s="25"/>
      <c r="M47" s="25"/>
      <c r="N47" s="25"/>
      <c r="O47" s="25"/>
      <c r="P47" s="25"/>
      <c r="Q47" s="25"/>
      <c r="R47" s="25"/>
      <c r="U47" s="25"/>
      <c r="V47" s="25"/>
    </row>
    <row r="48" spans="4:22" ht="12.75">
      <c r="D48" s="25"/>
      <c r="E48" s="25"/>
      <c r="F48" s="25"/>
      <c r="H48" s="25"/>
      <c r="I48" s="25"/>
      <c r="J48" s="25"/>
      <c r="L48" s="25"/>
      <c r="M48" s="25"/>
      <c r="N48" s="25"/>
      <c r="O48" s="25"/>
      <c r="P48" s="25"/>
      <c r="Q48" s="25"/>
      <c r="R48" s="25"/>
      <c r="T48" s="25"/>
      <c r="U48" s="25"/>
      <c r="V48" s="25"/>
    </row>
  </sheetData>
  <sheetProtection/>
  <mergeCells count="5">
    <mergeCell ref="D5:F5"/>
    <mergeCell ref="H5:J5"/>
    <mergeCell ref="L5:N5"/>
    <mergeCell ref="T5:V5"/>
    <mergeCell ref="P5:R5"/>
  </mergeCells>
  <printOptions/>
  <pageMargins left="0.75" right="0.75" top="1" bottom="1" header="0.5" footer="0.5"/>
  <pageSetup fitToHeight="1" fitToWidth="1"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zoomScale="80" zoomScaleNormal="8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9.33203125" defaultRowHeight="12.75"/>
  <cols>
    <col min="1" max="2" width="2.16015625" style="0" customWidth="1"/>
    <col min="3" max="3" width="2.66015625" style="0" customWidth="1"/>
    <col min="4" max="4" width="2.16015625" style="0" customWidth="1"/>
    <col min="5" max="5" width="81.33203125" style="0" customWidth="1"/>
    <col min="6" max="6" width="3.16015625" style="0" customWidth="1"/>
    <col min="7" max="7" width="21.33203125" style="0" customWidth="1"/>
    <col min="8" max="8" width="2" style="0" customWidth="1"/>
    <col min="9" max="9" width="21" style="0" customWidth="1"/>
  </cols>
  <sheetData>
    <row r="2" ht="12.75">
      <c r="E2" s="2" t="s">
        <v>80</v>
      </c>
    </row>
    <row r="3" ht="12.75">
      <c r="E3" s="2" t="s">
        <v>85</v>
      </c>
    </row>
    <row r="4" ht="12.75">
      <c r="E4" s="2" t="s">
        <v>82</v>
      </c>
    </row>
    <row r="6" spans="7:9" ht="12.75">
      <c r="G6" s="55" t="s">
        <v>100</v>
      </c>
      <c r="H6" s="55"/>
      <c r="I6" s="55"/>
    </row>
    <row r="7" spans="7:9" ht="12.75">
      <c r="G7" s="20">
        <v>2009</v>
      </c>
      <c r="H7" s="22"/>
      <c r="I7" s="20">
        <v>2008</v>
      </c>
    </row>
    <row r="8" ht="12.75">
      <c r="A8" s="5" t="s">
        <v>35</v>
      </c>
    </row>
    <row r="9" spans="2:9" ht="12.75">
      <c r="B9" t="s">
        <v>110</v>
      </c>
      <c r="G9" s="27">
        <v>135.7</v>
      </c>
      <c r="I9" s="1">
        <v>385.9</v>
      </c>
    </row>
    <row r="10" spans="6:10" ht="6" customHeight="1">
      <c r="F10" s="7"/>
      <c r="G10" s="47"/>
      <c r="H10" s="7"/>
      <c r="I10" s="11"/>
      <c r="J10" s="7"/>
    </row>
    <row r="11" spans="1:10" ht="12.75">
      <c r="A11" s="25"/>
      <c r="B11" s="36" t="s">
        <v>101</v>
      </c>
      <c r="C11" s="25"/>
      <c r="D11" s="25"/>
      <c r="E11" s="25"/>
      <c r="F11" s="32"/>
      <c r="G11" s="30"/>
      <c r="H11" s="7"/>
      <c r="I11" s="4"/>
      <c r="J11" s="7"/>
    </row>
    <row r="12" spans="1:10" ht="12.75">
      <c r="A12" s="25"/>
      <c r="B12" s="36"/>
      <c r="C12" s="25" t="s">
        <v>102</v>
      </c>
      <c r="D12" s="25"/>
      <c r="E12" s="25"/>
      <c r="F12" s="32"/>
      <c r="G12" s="30">
        <v>0</v>
      </c>
      <c r="H12" s="7"/>
      <c r="I12" s="4">
        <v>0</v>
      </c>
      <c r="J12" s="7"/>
    </row>
    <row r="13" spans="1:10" ht="12.75">
      <c r="A13" s="25"/>
      <c r="B13" s="25"/>
      <c r="C13" s="25" t="s">
        <v>10</v>
      </c>
      <c r="D13" s="25"/>
      <c r="E13" s="25"/>
      <c r="F13" s="7"/>
      <c r="G13" s="30">
        <v>129.6</v>
      </c>
      <c r="H13" s="7"/>
      <c r="I13" s="4">
        <v>127.4</v>
      </c>
      <c r="J13" s="7"/>
    </row>
    <row r="14" spans="1:10" ht="12.75">
      <c r="A14" s="36"/>
      <c r="B14" s="25"/>
      <c r="C14" s="25" t="s">
        <v>36</v>
      </c>
      <c r="D14" s="25"/>
      <c r="E14" s="25"/>
      <c r="F14" s="7"/>
      <c r="G14" s="30">
        <v>2.8</v>
      </c>
      <c r="H14" s="7"/>
      <c r="I14" s="4">
        <v>3.2</v>
      </c>
      <c r="J14" s="7"/>
    </row>
    <row r="15" spans="1:10" ht="12.75">
      <c r="A15" s="25"/>
      <c r="B15" s="25"/>
      <c r="C15" s="25" t="s">
        <v>5</v>
      </c>
      <c r="D15" s="25"/>
      <c r="E15" s="25"/>
      <c r="F15" s="7"/>
      <c r="G15" s="30">
        <v>18</v>
      </c>
      <c r="H15" s="7"/>
      <c r="I15" s="4">
        <v>19.1</v>
      </c>
      <c r="J15" s="7"/>
    </row>
    <row r="16" spans="1:10" ht="12.75">
      <c r="A16" s="25"/>
      <c r="B16" s="25"/>
      <c r="C16" s="25" t="s">
        <v>77</v>
      </c>
      <c r="D16" s="25"/>
      <c r="E16" s="25"/>
      <c r="F16" s="7"/>
      <c r="G16" s="30">
        <v>15</v>
      </c>
      <c r="H16" s="7"/>
      <c r="I16" s="4">
        <v>14.1</v>
      </c>
      <c r="J16" s="7"/>
    </row>
    <row r="17" spans="1:10" ht="12.75">
      <c r="A17" s="25"/>
      <c r="B17" s="25"/>
      <c r="C17" s="25" t="s">
        <v>50</v>
      </c>
      <c r="D17" s="25"/>
      <c r="E17" s="25"/>
      <c r="F17" s="7"/>
      <c r="G17" s="30">
        <v>8</v>
      </c>
      <c r="H17" s="7"/>
      <c r="I17" s="4">
        <v>33.3</v>
      </c>
      <c r="J17" s="7"/>
    </row>
    <row r="18" spans="1:10" ht="12.75">
      <c r="A18" s="25"/>
      <c r="B18" s="25"/>
      <c r="C18" s="25" t="s">
        <v>37</v>
      </c>
      <c r="D18" s="25"/>
      <c r="E18" s="25"/>
      <c r="F18" s="7"/>
      <c r="G18" s="30">
        <v>-20.7</v>
      </c>
      <c r="H18" s="7"/>
      <c r="I18" s="4">
        <v>-11</v>
      </c>
      <c r="J18" s="7"/>
    </row>
    <row r="19" spans="1:10" ht="12.75">
      <c r="A19" s="25"/>
      <c r="B19" s="25"/>
      <c r="C19" s="36" t="s">
        <v>103</v>
      </c>
      <c r="D19" s="25"/>
      <c r="E19" s="25"/>
      <c r="F19" s="7"/>
      <c r="G19" s="30">
        <v>-21.9</v>
      </c>
      <c r="H19" s="7"/>
      <c r="I19" s="4">
        <v>7.3</v>
      </c>
      <c r="J19" s="7"/>
    </row>
    <row r="20" spans="1:10" ht="12.75">
      <c r="A20" s="25"/>
      <c r="B20" s="25"/>
      <c r="C20" s="49" t="s">
        <v>104</v>
      </c>
      <c r="D20" s="25"/>
      <c r="E20" s="25"/>
      <c r="F20" s="7"/>
      <c r="G20" s="30">
        <v>1.4</v>
      </c>
      <c r="H20" s="7"/>
      <c r="I20" s="4">
        <v>-0.2</v>
      </c>
      <c r="J20" s="7"/>
    </row>
    <row r="21" spans="1:10" ht="12.75">
      <c r="A21" s="25"/>
      <c r="B21" s="25"/>
      <c r="C21" s="25" t="s">
        <v>51</v>
      </c>
      <c r="D21" s="25"/>
      <c r="E21" s="25"/>
      <c r="F21" s="7"/>
      <c r="G21" s="30"/>
      <c r="H21" s="7"/>
      <c r="I21" s="4"/>
      <c r="J21" s="7"/>
    </row>
    <row r="22" spans="1:10" ht="12.75">
      <c r="A22" s="25"/>
      <c r="B22" s="25"/>
      <c r="C22" s="25"/>
      <c r="D22" s="25" t="s">
        <v>38</v>
      </c>
      <c r="E22" s="25"/>
      <c r="F22" s="7"/>
      <c r="G22" s="30">
        <v>265.9</v>
      </c>
      <c r="H22" s="7"/>
      <c r="I22" s="4">
        <v>-208.4</v>
      </c>
      <c r="J22" s="7"/>
    </row>
    <row r="23" spans="1:10" ht="12.75">
      <c r="A23" s="25"/>
      <c r="B23" s="25"/>
      <c r="C23" s="25"/>
      <c r="D23" s="25" t="s">
        <v>13</v>
      </c>
      <c r="E23" s="25"/>
      <c r="F23" s="7"/>
      <c r="G23" s="30">
        <v>292.8</v>
      </c>
      <c r="H23" s="7"/>
      <c r="I23" s="4">
        <v>-374.2</v>
      </c>
      <c r="J23" s="7"/>
    </row>
    <row r="24" spans="1:10" ht="12.75">
      <c r="A24" s="25"/>
      <c r="B24" s="25"/>
      <c r="C24" s="25"/>
      <c r="D24" s="25" t="s">
        <v>39</v>
      </c>
      <c r="E24" s="25"/>
      <c r="F24" s="7"/>
      <c r="G24" s="30">
        <v>38.5</v>
      </c>
      <c r="H24" s="7"/>
      <c r="I24" s="4">
        <v>-75.6</v>
      </c>
      <c r="J24" s="7"/>
    </row>
    <row r="25" spans="1:10" ht="12.75">
      <c r="A25" s="25"/>
      <c r="B25" s="25"/>
      <c r="C25" s="25"/>
      <c r="D25" s="25" t="s">
        <v>25</v>
      </c>
      <c r="E25" s="25"/>
      <c r="F25" s="7"/>
      <c r="G25" s="30">
        <v>-411.3</v>
      </c>
      <c r="H25" s="7"/>
      <c r="I25" s="4">
        <v>284.4</v>
      </c>
      <c r="J25" s="7"/>
    </row>
    <row r="26" spans="1:10" ht="12.75">
      <c r="A26" s="25"/>
      <c r="B26" s="25"/>
      <c r="C26" s="25"/>
      <c r="D26" s="25" t="s">
        <v>26</v>
      </c>
      <c r="E26" s="25"/>
      <c r="F26" s="7"/>
      <c r="G26" s="30">
        <v>-82.3</v>
      </c>
      <c r="H26" s="7"/>
      <c r="I26" s="4">
        <v>127.4</v>
      </c>
      <c r="J26" s="7"/>
    </row>
    <row r="27" spans="1:10" ht="12.75">
      <c r="A27" s="25"/>
      <c r="B27" s="25"/>
      <c r="C27" s="25"/>
      <c r="D27" s="25" t="s">
        <v>40</v>
      </c>
      <c r="E27" s="25"/>
      <c r="F27" s="7"/>
      <c r="G27" s="30">
        <v>-19.8</v>
      </c>
      <c r="H27" s="7"/>
      <c r="I27" s="4">
        <v>-41.4</v>
      </c>
      <c r="J27" s="7"/>
    </row>
    <row r="28" spans="1:10" ht="6" customHeight="1">
      <c r="A28" s="25"/>
      <c r="B28" s="25"/>
      <c r="C28" s="25"/>
      <c r="D28" s="25"/>
      <c r="E28" s="25"/>
      <c r="F28" s="7"/>
      <c r="G28" s="28"/>
      <c r="H28" s="7"/>
      <c r="I28" s="3"/>
      <c r="J28" s="7"/>
    </row>
    <row r="29" spans="1:10" ht="12.75">
      <c r="A29" s="25"/>
      <c r="B29" s="25"/>
      <c r="C29" s="25"/>
      <c r="D29" s="25"/>
      <c r="E29" s="25" t="s">
        <v>41</v>
      </c>
      <c r="F29" s="7"/>
      <c r="G29" s="30">
        <f>SUM(G13:G28)</f>
        <v>216.00000000000006</v>
      </c>
      <c r="H29" s="7"/>
      <c r="I29" s="4">
        <f>SUM(I13:I28)</f>
        <v>-94.60000000000002</v>
      </c>
      <c r="J29" s="7"/>
    </row>
    <row r="30" spans="1:10" ht="6" customHeight="1">
      <c r="A30" s="25"/>
      <c r="B30" s="25"/>
      <c r="C30" s="25"/>
      <c r="D30" s="25"/>
      <c r="E30" s="25"/>
      <c r="F30" s="7"/>
      <c r="G30" s="28"/>
      <c r="H30" s="7"/>
      <c r="I30" s="3"/>
      <c r="J30" s="7"/>
    </row>
    <row r="31" spans="1:10" ht="12.75">
      <c r="A31" s="25"/>
      <c r="B31" s="25"/>
      <c r="C31" s="25"/>
      <c r="D31" s="25"/>
      <c r="E31" s="36" t="s">
        <v>105</v>
      </c>
      <c r="F31" s="7"/>
      <c r="G31" s="30">
        <f>+G29+G9</f>
        <v>351.70000000000005</v>
      </c>
      <c r="H31" s="7"/>
      <c r="I31" s="4">
        <f>+I29+I9</f>
        <v>291.29999999999995</v>
      </c>
      <c r="J31" s="7"/>
    </row>
    <row r="32" spans="1:10" ht="6" customHeight="1">
      <c r="A32" s="25"/>
      <c r="B32" s="25"/>
      <c r="C32" s="25"/>
      <c r="D32" s="25"/>
      <c r="E32" s="25"/>
      <c r="F32" s="7"/>
      <c r="G32" s="28"/>
      <c r="H32" s="7"/>
      <c r="I32" s="3"/>
      <c r="J32" s="7"/>
    </row>
    <row r="33" spans="1:10" ht="12.75">
      <c r="A33" s="25" t="s">
        <v>42</v>
      </c>
      <c r="B33" s="25"/>
      <c r="C33" s="25"/>
      <c r="D33" s="25"/>
      <c r="E33" s="25"/>
      <c r="F33" s="7"/>
      <c r="G33" s="30"/>
      <c r="H33" s="7"/>
      <c r="I33" s="4"/>
      <c r="J33" s="7"/>
    </row>
    <row r="34" spans="1:10" ht="12.75">
      <c r="A34" s="25"/>
      <c r="B34" s="25" t="s">
        <v>78</v>
      </c>
      <c r="C34" s="25"/>
      <c r="D34" s="25"/>
      <c r="E34" s="25"/>
      <c r="F34" s="7"/>
      <c r="G34" s="42">
        <v>-215.3</v>
      </c>
      <c r="H34" s="7"/>
      <c r="I34" s="13">
        <v>-251.3</v>
      </c>
      <c r="J34" s="7"/>
    </row>
    <row r="35" spans="1:10" ht="12.75">
      <c r="A35" s="25"/>
      <c r="B35" s="25" t="s">
        <v>43</v>
      </c>
      <c r="C35" s="25"/>
      <c r="D35" s="25"/>
      <c r="E35" s="25"/>
      <c r="F35" s="7"/>
      <c r="G35" s="42">
        <v>2.6</v>
      </c>
      <c r="H35" s="7"/>
      <c r="I35" s="13">
        <v>4.9</v>
      </c>
      <c r="J35" s="7"/>
    </row>
    <row r="36" spans="1:10" ht="12.75">
      <c r="A36" s="25"/>
      <c r="B36" s="25" t="s">
        <v>106</v>
      </c>
      <c r="C36" s="25"/>
      <c r="D36" s="25"/>
      <c r="E36" s="25"/>
      <c r="F36" s="7"/>
      <c r="G36" s="42">
        <v>0.5</v>
      </c>
      <c r="H36" s="7"/>
      <c r="I36" s="13">
        <v>0</v>
      </c>
      <c r="J36" s="7"/>
    </row>
    <row r="37" spans="1:10" ht="12.75">
      <c r="A37" s="25"/>
      <c r="B37" s="25" t="s">
        <v>71</v>
      </c>
      <c r="C37" s="25"/>
      <c r="D37" s="25"/>
      <c r="E37" s="25"/>
      <c r="F37" s="7"/>
      <c r="G37" s="42">
        <v>-17.6</v>
      </c>
      <c r="H37" s="7"/>
      <c r="I37" s="13">
        <v>-0.6</v>
      </c>
      <c r="J37" s="7"/>
    </row>
    <row r="38" spans="1:10" ht="12.75" customHeight="1">
      <c r="A38" s="25"/>
      <c r="B38" s="25" t="s">
        <v>70</v>
      </c>
      <c r="C38" s="25"/>
      <c r="D38" s="25"/>
      <c r="E38" s="25"/>
      <c r="F38" s="7"/>
      <c r="G38" s="42">
        <v>37.1</v>
      </c>
      <c r="H38" s="7"/>
      <c r="I38" s="13">
        <v>-32.5</v>
      </c>
      <c r="J38" s="7"/>
    </row>
    <row r="39" spans="1:9" ht="6" customHeight="1">
      <c r="A39" s="25"/>
      <c r="B39" s="25"/>
      <c r="C39" s="25"/>
      <c r="D39" s="25"/>
      <c r="E39" s="25"/>
      <c r="G39" s="37"/>
      <c r="I39" s="9"/>
    </row>
    <row r="40" spans="1:9" ht="12.75">
      <c r="A40" s="25"/>
      <c r="B40" s="25"/>
      <c r="C40" s="25"/>
      <c r="D40" s="25"/>
      <c r="E40" s="25" t="s">
        <v>44</v>
      </c>
      <c r="G40" s="48">
        <f>SUM(G34:G39)</f>
        <v>-192.70000000000002</v>
      </c>
      <c r="I40" s="26">
        <f>SUM(I34:I39)</f>
        <v>-279.5</v>
      </c>
    </row>
    <row r="41" spans="1:7" ht="6" customHeight="1">
      <c r="A41" s="25"/>
      <c r="B41" s="25"/>
      <c r="C41" s="25"/>
      <c r="D41" s="25"/>
      <c r="E41" s="25"/>
      <c r="G41" s="25"/>
    </row>
    <row r="42" spans="1:7" ht="12.75">
      <c r="A42" s="25" t="s">
        <v>45</v>
      </c>
      <c r="B42" s="25"/>
      <c r="C42" s="25"/>
      <c r="D42" s="25"/>
      <c r="E42" s="25"/>
      <c r="G42" s="25"/>
    </row>
    <row r="43" spans="1:9" ht="12.75">
      <c r="A43" s="25"/>
      <c r="B43" s="49" t="s">
        <v>89</v>
      </c>
      <c r="C43" s="25"/>
      <c r="D43" s="25"/>
      <c r="E43" s="32"/>
      <c r="G43" s="17">
        <v>-61.3</v>
      </c>
      <c r="I43" s="10">
        <v>38.4</v>
      </c>
    </row>
    <row r="44" spans="1:9" ht="12.75">
      <c r="A44" s="25"/>
      <c r="B44" s="49" t="s">
        <v>60</v>
      </c>
      <c r="C44" s="25"/>
      <c r="D44" s="25"/>
      <c r="E44" s="25"/>
      <c r="G44" s="35">
        <v>0</v>
      </c>
      <c r="I44" s="10">
        <v>0.3</v>
      </c>
    </row>
    <row r="45" spans="1:9" ht="12.75">
      <c r="A45" s="25"/>
      <c r="B45" s="49" t="s">
        <v>61</v>
      </c>
      <c r="C45" s="25"/>
      <c r="D45" s="25"/>
      <c r="E45" s="25"/>
      <c r="G45" s="35">
        <v>-5.2</v>
      </c>
      <c r="I45" s="10">
        <v>-3.2</v>
      </c>
    </row>
    <row r="46" spans="1:9" ht="12.75">
      <c r="A46" s="25"/>
      <c r="B46" s="49" t="s">
        <v>86</v>
      </c>
      <c r="C46" s="25"/>
      <c r="D46" s="25"/>
      <c r="E46" s="25"/>
      <c r="G46" s="35">
        <v>-0.1</v>
      </c>
      <c r="I46" s="10">
        <v>-1.4</v>
      </c>
    </row>
    <row r="47" spans="1:10" ht="12.75" customHeight="1">
      <c r="A47" s="25"/>
      <c r="B47" s="25" t="s">
        <v>69</v>
      </c>
      <c r="C47" s="25"/>
      <c r="D47" s="25"/>
      <c r="E47" s="25"/>
      <c r="F47" s="7"/>
      <c r="G47" s="42">
        <v>1.3</v>
      </c>
      <c r="H47" s="7"/>
      <c r="I47" s="13">
        <v>0</v>
      </c>
      <c r="J47" s="7"/>
    </row>
    <row r="48" spans="1:9" ht="6" customHeight="1">
      <c r="A48" s="25"/>
      <c r="B48" s="25"/>
      <c r="C48" s="25"/>
      <c r="D48" s="25"/>
      <c r="E48" s="25"/>
      <c r="G48" s="37"/>
      <c r="I48" s="9"/>
    </row>
    <row r="49" spans="1:9" ht="12.75">
      <c r="A49" s="36"/>
      <c r="B49" s="25"/>
      <c r="C49" s="25"/>
      <c r="D49" s="25"/>
      <c r="E49" s="36" t="s">
        <v>97</v>
      </c>
      <c r="F49" s="25"/>
      <c r="G49" s="29">
        <f>SUM(G43:G48)</f>
        <v>-65.3</v>
      </c>
      <c r="H49" s="25"/>
      <c r="I49" s="29">
        <f>SUM(I43:I48)</f>
        <v>34.099999999999994</v>
      </c>
    </row>
    <row r="50" spans="1:9" ht="6" customHeight="1">
      <c r="A50" s="25"/>
      <c r="B50" s="25"/>
      <c r="C50" s="25"/>
      <c r="D50" s="25"/>
      <c r="E50" s="25"/>
      <c r="F50" s="25"/>
      <c r="G50" s="37"/>
      <c r="H50" s="25"/>
      <c r="I50" s="37"/>
    </row>
    <row r="51" spans="1:9" ht="12.75">
      <c r="A51" s="25" t="s">
        <v>46</v>
      </c>
      <c r="B51" s="25"/>
      <c r="C51" s="25"/>
      <c r="D51" s="25"/>
      <c r="E51" s="25"/>
      <c r="F51" s="25"/>
      <c r="G51" s="38">
        <v>46.8</v>
      </c>
      <c r="H51" s="25"/>
      <c r="I51" s="38">
        <v>-116.1</v>
      </c>
    </row>
    <row r="52" spans="1:9" ht="6" customHeight="1">
      <c r="A52" s="25"/>
      <c r="B52" s="25"/>
      <c r="C52" s="25"/>
      <c r="D52" s="25"/>
      <c r="E52" s="25"/>
      <c r="F52" s="25"/>
      <c r="G52" s="25"/>
      <c r="H52" s="25"/>
      <c r="I52" s="25"/>
    </row>
    <row r="53" spans="1:9" ht="12.75">
      <c r="A53" s="25" t="s">
        <v>107</v>
      </c>
      <c r="B53" s="25"/>
      <c r="C53" s="25"/>
      <c r="D53" s="25"/>
      <c r="E53" s="25"/>
      <c r="F53" s="25"/>
      <c r="G53" s="35">
        <f>+G31+G40+G51+G49</f>
        <v>140.5</v>
      </c>
      <c r="H53" s="35"/>
      <c r="I53" s="35">
        <f>+I31+I40+I51+I49</f>
        <v>-70.20000000000005</v>
      </c>
    </row>
    <row r="54" spans="1:9" ht="12.75">
      <c r="A54" s="25" t="s">
        <v>47</v>
      </c>
      <c r="B54" s="25"/>
      <c r="C54" s="25"/>
      <c r="D54" s="25"/>
      <c r="E54" s="25"/>
      <c r="F54" s="25"/>
      <c r="G54" s="35">
        <v>512.2</v>
      </c>
      <c r="H54" s="35"/>
      <c r="I54" s="35">
        <v>582.4</v>
      </c>
    </row>
    <row r="55" spans="1:9" ht="6" customHeight="1">
      <c r="A55" s="25"/>
      <c r="B55" s="25"/>
      <c r="C55" s="25"/>
      <c r="D55" s="25"/>
      <c r="E55" s="25"/>
      <c r="F55" s="25"/>
      <c r="G55" s="37"/>
      <c r="H55" s="25"/>
      <c r="I55" s="37"/>
    </row>
    <row r="56" spans="1:9" ht="13.5" thickBot="1">
      <c r="A56" s="25" t="s">
        <v>48</v>
      </c>
      <c r="B56" s="25"/>
      <c r="C56" s="36"/>
      <c r="D56" s="36"/>
      <c r="E56" s="36"/>
      <c r="F56" s="25"/>
      <c r="G56" s="39">
        <f>SUM(G53:G55)</f>
        <v>652.7</v>
      </c>
      <c r="H56" s="25"/>
      <c r="I56" s="39">
        <f>SUM(I53:I55)</f>
        <v>512.1999999999999</v>
      </c>
    </row>
    <row r="57" spans="1:9" ht="13.5" thickTop="1">
      <c r="A57" s="25"/>
      <c r="B57" s="25"/>
      <c r="C57" s="25"/>
      <c r="D57" s="25"/>
      <c r="E57" s="25"/>
      <c r="F57" s="25"/>
      <c r="G57" s="25"/>
      <c r="H57" s="25"/>
      <c r="I57" s="25"/>
    </row>
  </sheetData>
  <sheetProtection/>
  <mergeCells count="1">
    <mergeCell ref="G6:I6"/>
  </mergeCells>
  <printOptions/>
  <pageMargins left="0.75" right="0.75" top="1" bottom="1" header="0.5" footer="0.5"/>
  <pageSetup fitToHeight="1" fitToWidth="1" horizontalDpi="600" verticalDpi="600" orientation="landscape" scale="70" r:id="rId1"/>
  <ignoredErrors>
    <ignoredError sqref="G29 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wardk</dc:creator>
  <cp:keywords/>
  <dc:description/>
  <cp:lastModifiedBy>AGCO</cp:lastModifiedBy>
  <cp:lastPrinted>2009-10-26T12:51:39Z</cp:lastPrinted>
  <dcterms:created xsi:type="dcterms:W3CDTF">2004-07-19T20:37:30Z</dcterms:created>
  <dcterms:modified xsi:type="dcterms:W3CDTF">2010-02-05T21:00:41Z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XTA">
    <vt:lpwstr>000800a400000000000001024110</vt:lpwstr>
  </property>
</Properties>
</file>