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920" windowHeight="9105" activeTab="0"/>
  </bookViews>
  <sheets>
    <sheet name="P-L historical" sheetId="1" r:id="rId1"/>
    <sheet name="BS" sheetId="2" r:id="rId2"/>
    <sheet name="SCF" sheetId="3" r:id="rId3"/>
    <sheet name="Recon" sheetId="4" r:id="rId4"/>
    <sheet name="STATS" sheetId="5" r:id="rId5"/>
  </sheets>
  <definedNames/>
  <calcPr fullCalcOnLoad="1"/>
</workbook>
</file>

<file path=xl/sharedStrings.xml><?xml version="1.0" encoding="utf-8"?>
<sst xmlns="http://schemas.openxmlformats.org/spreadsheetml/2006/main" count="557" uniqueCount="244">
  <si>
    <t>Cox Communications, Inc.</t>
  </si>
  <si>
    <t>(Unaudited)</t>
  </si>
  <si>
    <t>Three Months Ended</t>
  </si>
  <si>
    <t>Revenues</t>
  </si>
  <si>
    <t>$</t>
  </si>
  <si>
    <t xml:space="preserve"> </t>
  </si>
  <si>
    <t xml:space="preserve">   Advertising...............................................................................................................................</t>
  </si>
  <si>
    <t xml:space="preserve">   Other...............................................................................................................................</t>
  </si>
  <si>
    <t xml:space="preserve">   Data...............................................................................................................................</t>
  </si>
  <si>
    <t xml:space="preserve">   Telephony...............................................................................................................................</t>
  </si>
  <si>
    <t xml:space="preserve">      Total revenues.........................................................................................................................</t>
  </si>
  <si>
    <t>Costs and expenses</t>
  </si>
  <si>
    <t xml:space="preserve">      Total costs and expenses.........................................................................................................................</t>
  </si>
  <si>
    <t>Operating cash flow.........................................................................................................................</t>
  </si>
  <si>
    <t>Interest expense..........................................................................................................................................</t>
  </si>
  <si>
    <t>Other, net.......................................................................................................................................................</t>
  </si>
  <si>
    <t>Consolidated Balance Sheets</t>
  </si>
  <si>
    <t>(Thousands of Dollars)</t>
  </si>
  <si>
    <t>December 31</t>
  </si>
  <si>
    <t>Assets</t>
  </si>
  <si>
    <t>Cash..........................................................................................................................................................</t>
  </si>
  <si>
    <t>Accounts and notes receivable, less allowance for doubtful</t>
  </si>
  <si>
    <t xml:space="preserve">  </t>
  </si>
  <si>
    <t>Net plant and equipment................................................................................................................................</t>
  </si>
  <si>
    <t>Investments...................................................................................................................................................</t>
  </si>
  <si>
    <t>Intangible assets..........................................................................................................................................</t>
  </si>
  <si>
    <t xml:space="preserve">     Total assets..............................................................................................................................................................</t>
  </si>
  <si>
    <t xml:space="preserve">   </t>
  </si>
  <si>
    <t>Liabilities and shareholders' equity</t>
  </si>
  <si>
    <t>Accounts payable and accrued expenses.......................................................................................................</t>
  </si>
  <si>
    <t>Deferred income taxes.................................................................................................................................</t>
  </si>
  <si>
    <t xml:space="preserve">     Total liabilities..................................................................................................................................</t>
  </si>
  <si>
    <t>Shareholders' equity</t>
  </si>
  <si>
    <t xml:space="preserve">  Additional paid-in capital.................................................................................................................................</t>
  </si>
  <si>
    <t xml:space="preserve">     Total shareholders' equity...................................................................................................................................</t>
  </si>
  <si>
    <t xml:space="preserve">     Total liabilities and shareholders' equity..............................................................................................................................................................</t>
  </si>
  <si>
    <t/>
  </si>
  <si>
    <t>Markets Launched………………………………………………….</t>
  </si>
  <si>
    <t>Cox Digital Telephone</t>
  </si>
  <si>
    <t>Revenue Generating Units</t>
  </si>
  <si>
    <t>Telephony Ready Homes Passed………………………………………………….</t>
  </si>
  <si>
    <t>Cox Digital Cable</t>
  </si>
  <si>
    <t>Summary of Operating Statistics</t>
  </si>
  <si>
    <t>Change</t>
  </si>
  <si>
    <t xml:space="preserve">  Series A preferred stock -  liquidation preference of $22.1375 per</t>
  </si>
  <si>
    <t>Core Video</t>
  </si>
  <si>
    <t xml:space="preserve"> Residential</t>
  </si>
  <si>
    <t xml:space="preserve">   Video........................................................................................................................</t>
  </si>
  <si>
    <t xml:space="preserve">      Total residential revenues.........................................................................................................................</t>
  </si>
  <si>
    <t xml:space="preserve">   Commercial...............................................................................................................................</t>
  </si>
  <si>
    <t xml:space="preserve">  Class A common stock, $1 par value; 671,000,000 shares</t>
  </si>
  <si>
    <t xml:space="preserve">  Class C common stock, $1 par value; 62,000,000 shares</t>
  </si>
  <si>
    <t>High-Speed Internet Access</t>
  </si>
  <si>
    <t>(Thousands of Dollars, excluding per share data)</t>
  </si>
  <si>
    <t xml:space="preserve">     share, $1 par value; 10,000,000 shares of preferred stock </t>
  </si>
  <si>
    <t>Capital Expenditures (thousands of dollars)..………………………………………………………….</t>
  </si>
  <si>
    <t>Bundled Customers</t>
  </si>
  <si>
    <t>Customers subscribing to two or more services…………………………….…………………………….</t>
  </si>
  <si>
    <t>High-Speed Internet Access Ready Homes Passed………………………………………………….</t>
  </si>
  <si>
    <t>Customers…………………………….……………………………………………..</t>
  </si>
  <si>
    <t>Digital Cable Ready Homes Passed…………………………………………………..</t>
  </si>
  <si>
    <t>Customers…………………………….…………………………………………..</t>
  </si>
  <si>
    <t>Customers…………………………….………………………………………….</t>
  </si>
  <si>
    <t>Minority interest, net of tax…………………………………………..</t>
  </si>
  <si>
    <t xml:space="preserve">   Depreciation and amortization..................................................................................................................................................</t>
  </si>
  <si>
    <t>Consolidated Statements of Cash Flows</t>
  </si>
  <si>
    <t>Cash flows from operating activities</t>
  </si>
  <si>
    <t xml:space="preserve">  operating activities:</t>
  </si>
  <si>
    <t xml:space="preserve">  Depreciation and amortization.............................................................................................................................</t>
  </si>
  <si>
    <t xml:space="preserve">  Deferred income taxes....................................................................................................................................</t>
  </si>
  <si>
    <t xml:space="preserve">  Minority interest, net of tax…………………….……………………………………..</t>
  </si>
  <si>
    <t>Increase (decrease) in other long-term liabilities..........................................................................................</t>
  </si>
  <si>
    <t>Other, net.....................................................................................................................................................</t>
  </si>
  <si>
    <t xml:space="preserve">       Net cash provided by operating activities.........................................................................................................</t>
  </si>
  <si>
    <t>Cash flows from investing activities</t>
  </si>
  <si>
    <t>Capital expenditures......................................................................................................................................</t>
  </si>
  <si>
    <t>Proceeds from the sale of investments…………...…………………………………………………………………………………….</t>
  </si>
  <si>
    <t>Proceeds from sale of affiliated companies…………………………………………………………………….</t>
  </si>
  <si>
    <t>Cash flows from financing activities</t>
  </si>
  <si>
    <t>Proceeds from issuance of debt, net of debt issuance costs...........................................................................................</t>
  </si>
  <si>
    <t>Proceeds from exercise of stock options............................................................</t>
  </si>
  <si>
    <t>Cash at beginning of period.............................................................................................................................</t>
  </si>
  <si>
    <t>Cash at end of period........................................................................................................................................</t>
  </si>
  <si>
    <t>Repayment of debt........................................................................................…………..</t>
  </si>
  <si>
    <t xml:space="preserve">  Less capital expenditures…………………………………………………….</t>
  </si>
  <si>
    <t xml:space="preserve">  Less cash paid for interest………………………………………………………</t>
  </si>
  <si>
    <t xml:space="preserve">       Net cash used in financing activities.........................................................................................................</t>
  </si>
  <si>
    <t>excluding changes related to interest and taxes.</t>
  </si>
  <si>
    <t xml:space="preserve">   Selling, general and administrative expenses..........................................................................................................</t>
  </si>
  <si>
    <t xml:space="preserve">   Cost of services......................................................................................</t>
  </si>
  <si>
    <t>Current assets</t>
  </si>
  <si>
    <t>Other current assets………………………………………………………..</t>
  </si>
  <si>
    <t xml:space="preserve">     Total current assets..............................................................................................................................................................</t>
  </si>
  <si>
    <t>Other noncurrent assets..........................................................................................................................................................</t>
  </si>
  <si>
    <t>Current liabilities</t>
  </si>
  <si>
    <t>Other current liabilities……………………………………………………………</t>
  </si>
  <si>
    <t>Current portion of long-term debt……………………………………………..</t>
  </si>
  <si>
    <t>Amounts due to CEI...............................................................................................................................................…</t>
  </si>
  <si>
    <t xml:space="preserve">     Total current liabilities..............................................................................................................................................................</t>
  </si>
  <si>
    <t>Other noncurrent liabilities...............................................................................................................................................</t>
  </si>
  <si>
    <t>Long-term debt, less current portion................................................................................................................................................................</t>
  </si>
  <si>
    <t xml:space="preserve">  Accumulated other comprehensive income……………………………………..</t>
  </si>
  <si>
    <t>Operating Cash Flow Margin………………………………………………….</t>
  </si>
  <si>
    <t>Operating free cash flow………………………………………………………….</t>
  </si>
  <si>
    <t>Free cash flow………………………………………………………..</t>
  </si>
  <si>
    <t>Customer Relationships</t>
  </si>
  <si>
    <t>Advanced Services………………………………………………………………………</t>
  </si>
  <si>
    <t>Total Revenue Generating Units………..……………………………………………</t>
  </si>
  <si>
    <t>Video Homes Passed...................................................................................................................................</t>
  </si>
  <si>
    <t>Basic Video Penetration.............................................................................................................................</t>
  </si>
  <si>
    <t>video service.</t>
  </si>
  <si>
    <t>without regard to which service(s) customers purchase.</t>
  </si>
  <si>
    <t>Penetration of Customers to Basic Video Customers…………………………………………………………..….</t>
  </si>
  <si>
    <t>Ready Homes Passed…………………………………………………………….</t>
  </si>
  <si>
    <t>Penetration of Customers to High-Speed Internet Access</t>
  </si>
  <si>
    <t>Penetration of Customers to Telephony Ready Homes Passed…………………………………………………………..….</t>
  </si>
  <si>
    <t>Penetration of Bundled Customers to Basic Video Customers…………………………….…………………………….</t>
  </si>
  <si>
    <t>Capital Expenditures</t>
  </si>
  <si>
    <t>Customer premise equipment…………………………………………………….</t>
  </si>
  <si>
    <t>Commercial spending………………………………………………………………………………</t>
  </si>
  <si>
    <t>Scalable infrastructure……………………………………………….………………………………………</t>
  </si>
  <si>
    <t>Line extensions……………………………………………………………………………..……….</t>
  </si>
  <si>
    <t>Upgrade/Rebuild…………………………………………………………………..……….</t>
  </si>
  <si>
    <t>Support capital……………………………………………………………………….…….</t>
  </si>
  <si>
    <t>Total capital expenditures………………………………………………………….</t>
  </si>
  <si>
    <t xml:space="preserve">  Equity in net losses of affiliated companies……………………………………………………..</t>
  </si>
  <si>
    <t>Summary of Operating Statistics - Continued</t>
  </si>
  <si>
    <t>Reconciliation of Operating Cash Flow to Operating Income</t>
  </si>
  <si>
    <t>Depreciation and amortization..................................................................................................................................................</t>
  </si>
  <si>
    <t>Capital expenditures.....................................................................................................................................................</t>
  </si>
  <si>
    <t>Free cash flow......................................................................................................................................</t>
  </si>
  <si>
    <t>Comparative Operating Statistics</t>
  </si>
  <si>
    <t>Net cash provided by operating activities………………</t>
  </si>
  <si>
    <t>Consolidated Statements of Operations</t>
  </si>
  <si>
    <t xml:space="preserve">Reconciliation of Free Cash Flow to Cash Provided by Operating Activities </t>
  </si>
  <si>
    <t>September 30</t>
  </si>
  <si>
    <t xml:space="preserve">  Loss on extinguishment of debt………………………………………………………………</t>
  </si>
  <si>
    <t>Increase in amounts due to CEI, net……………………………………………………………………………………………..</t>
  </si>
  <si>
    <t>Proceeds from the sale of cable systems………………………………………………………………………………………………………....</t>
  </si>
  <si>
    <t>Decrease in other assets………………………………………………………………</t>
  </si>
  <si>
    <t>Minority interest in equity of consolidated subsidiaries…………………………..</t>
  </si>
  <si>
    <t>Loss on extinguishment of debt………………………………………………………………………</t>
  </si>
  <si>
    <t xml:space="preserve">       Net cash used in investing activities.....................................................................................................................</t>
  </si>
  <si>
    <t>Payment to repurchase remarketing option………………………………………………………………………………</t>
  </si>
  <si>
    <t xml:space="preserve">   Loss (gain) on sale of cable systems...................................................................................................................</t>
  </si>
  <si>
    <t xml:space="preserve">     authorized; shares issued and outstanding: 0 and  4,836,372…………………………………………….</t>
  </si>
  <si>
    <t xml:space="preserve">     5,523,020 shares……………………………………………..……………………………</t>
  </si>
  <si>
    <t>(Loss) gain on investments, net………………………………………………………………………..</t>
  </si>
  <si>
    <t xml:space="preserve">  Loss (gain) on sale of cable systems…………………………………………………………………………………………….</t>
  </si>
  <si>
    <t>(Loss) gain on sale of cable system………………………………..</t>
  </si>
  <si>
    <t>2003 (a)</t>
  </si>
  <si>
    <t>Quarterly Net Additions……………………………………………………………..</t>
  </si>
  <si>
    <t>Quarterly Net Additions…………………………………………………………………</t>
  </si>
  <si>
    <t>Quarterly Net Additions……………………………………………………………</t>
  </si>
  <si>
    <t>Basic Video Customers (b)…………………………………..………………………....</t>
  </si>
  <si>
    <t>Non-Video Customers (c)………………………………………………………………………</t>
  </si>
  <si>
    <t>Total Customer Relationships (d)……………………………………………………</t>
  </si>
  <si>
    <t>(b)  The number of customers who receive primary analog or digital video service.  Additional outlets are not counted.</t>
  </si>
  <si>
    <t>(c)  The number of customers who receive high-speed Internet access or telephony service, but do not subscribe to</t>
  </si>
  <si>
    <t xml:space="preserve">(d)  The number of customers who receive at least one level of service, encompassing video, data and telephony services, </t>
  </si>
  <si>
    <t>period by basic video customers as of the end of the period.</t>
  </si>
  <si>
    <t>GAAP.  For a reconciliation of these non-GAAP measures to the most comparable GAAP measures, see the</t>
  </si>
  <si>
    <t xml:space="preserve">information presented under "Reconciliation of Operating Cash Flow to Operating Income" and </t>
  </si>
  <si>
    <t>"Reconciliation of Free Cash Flow to Cash Provided by Operating Activities" in these financial tables.</t>
  </si>
  <si>
    <t xml:space="preserve">(a)  Core Video, Cox Digital Cable and High-Speed Internet Access operating statistics as of </t>
  </si>
  <si>
    <t xml:space="preserve">  Other……………………………………………………………………………</t>
  </si>
  <si>
    <t xml:space="preserve">  Loss on derivative instruments, net…………………………………………………………………………………………….</t>
  </si>
  <si>
    <t>Investments in affiliated companies, net...............................................................................................................…</t>
  </si>
  <si>
    <t>Decrease in amounts due from CEI, net………………………………………………………………………………………….</t>
  </si>
  <si>
    <t>Acquisition of minority interest………………………………………….</t>
  </si>
  <si>
    <t xml:space="preserve">  Gain on investments, net……………………………………………………..</t>
  </si>
  <si>
    <t>(Decrease) increase in taxes payable……………………………………………………………….</t>
  </si>
  <si>
    <t>Reconciliation of Operating Cash Flow, As Adjusted to Operating Cash Flow</t>
  </si>
  <si>
    <t>Operating cash flow, as adjusted……………………..</t>
  </si>
  <si>
    <t>Operating cash flow, as reported above………………………………</t>
  </si>
  <si>
    <t>Flow to Operating Income" in these financial tables.</t>
  </si>
  <si>
    <t>Twelve Months Ended</t>
  </si>
  <si>
    <t xml:space="preserve">  accounts of $26,482 and $26,175.................................................................................................</t>
  </si>
  <si>
    <t xml:space="preserve">     authorized; shares issued: 0 and 610,642,602; shares </t>
  </si>
  <si>
    <t xml:space="preserve">     outstanding:  0 and 605,110,097...................................................................................................................................</t>
  </si>
  <si>
    <t xml:space="preserve">     authorized; shares issued and outstanding:  0 and 27,597,792.............................................................................................................................…</t>
  </si>
  <si>
    <t xml:space="preserve">  Class A common stock in treasury, at cost: 0 and </t>
  </si>
  <si>
    <t>Twelve Months</t>
  </si>
  <si>
    <t>Ended December 31</t>
  </si>
  <si>
    <t>December 31, 2003 have been adjusted for the sale of certain cable systems in the second quarter of 2004.</t>
  </si>
  <si>
    <t xml:space="preserve">  Class A common stock, $0.01 par value; 671,000,000 shares</t>
  </si>
  <si>
    <t xml:space="preserve">     authorized; shares issued and outstanding: 556,170,238 and 0………... </t>
  </si>
  <si>
    <t xml:space="preserve">  Class C common stock, $0.01 par value; 62,000,000 shares</t>
  </si>
  <si>
    <t xml:space="preserve">     authorized; shares issued and outstanding:  27,597,792 and 0.............................................................................................................................…</t>
  </si>
  <si>
    <t xml:space="preserve">  Plus cash refunded for taxes……………………………………………………….</t>
  </si>
  <si>
    <t xml:space="preserve">  in accounting principle………………………………………</t>
  </si>
  <si>
    <t>Cumulative effect of change in accounting principle,</t>
  </si>
  <si>
    <t xml:space="preserve">  net of tax……………………………………………………….</t>
  </si>
  <si>
    <t xml:space="preserve">  Cumulative effect of change in accounting principle………………….</t>
  </si>
  <si>
    <t xml:space="preserve">   private transaction (a) …………………………………….</t>
  </si>
  <si>
    <t>2004 (a)</t>
  </si>
  <si>
    <t>(a) CEI elected to apply push-down basis accounting with respect to the shares acquired in the going-private transaction.  Accordingly, the purchase</t>
  </si>
  <si>
    <t>purchase method of accounting for business combinations.</t>
  </si>
  <si>
    <t xml:space="preserve">For a reconciliation of operating cash flow, as adjusted to the most comparable GAAP measure, see the information presented </t>
  </si>
  <si>
    <t>under "Reconciliation of Operating Cash Flow, as adjusted to Operating Cash Flow" and "Reconciliation of Operating Cash</t>
  </si>
  <si>
    <t>Operating (loss) income......................................................................................................................................</t>
  </si>
  <si>
    <t>(Loss) income before income taxes, minority</t>
  </si>
  <si>
    <t>Net loss............................................................................................................................................</t>
  </si>
  <si>
    <t>Adjustments to reconcile net loss to net cash provided by</t>
  </si>
  <si>
    <t>Revolving credit borrowings, net…………………………………………..</t>
  </si>
  <si>
    <t>Commercial paper (repayments) borrowings, net…………………………………………………………</t>
  </si>
  <si>
    <t>Increase in accounts and notes receivable…………………………………………….</t>
  </si>
  <si>
    <t>Increase in accounts payable and accrued expenses..........................................................................................</t>
  </si>
  <si>
    <t>Net decrease in cash....................................................................................................................</t>
  </si>
  <si>
    <t>Equity in net losses of affiliated companies, net of tax……</t>
  </si>
  <si>
    <t xml:space="preserve">   interest, equity in net losses of affiliated companies </t>
  </si>
  <si>
    <t xml:space="preserve">   and cumulative effect of change in accounting </t>
  </si>
  <si>
    <t xml:space="preserve">   principle……………………………………………………</t>
  </si>
  <si>
    <t xml:space="preserve">  losses of affiliated companies and cumulative effect </t>
  </si>
  <si>
    <t xml:space="preserve">  of change in accounting principle……………………….</t>
  </si>
  <si>
    <t xml:space="preserve">   Impairment on intangible assets………………………………………………..</t>
  </si>
  <si>
    <t>Loss on derivative instruments, net………………………………………………………………………..</t>
  </si>
  <si>
    <t>Income tax (benefit) expense................................................................................................................................................</t>
  </si>
  <si>
    <t xml:space="preserve">Loss before minority interest, equity in net </t>
  </si>
  <si>
    <t>Net loss before cumulative effect of change</t>
  </si>
  <si>
    <t>Net loss…………………………………………………….</t>
  </si>
  <si>
    <t xml:space="preserve">December 31, 2004 have been stepped-up to fair value to the 37.96% minority interest acquired in the going-private transaction pursuant to the </t>
  </si>
  <si>
    <t>Cash obligation to untendered shareholders…………………………………</t>
  </si>
  <si>
    <t xml:space="preserve">price has been "pushed-down" to the consolidated financial statements of Cox and the net tangible and intangible assets of Cox at </t>
  </si>
  <si>
    <t xml:space="preserve">  Impairment of intangible assets…………………………………………</t>
  </si>
  <si>
    <t>Decrease in other liabilities.....................................................................................................................................................</t>
  </si>
  <si>
    <t>Payment to acquire Cox's former public stock not beneficially owned by CEI……………………….</t>
  </si>
  <si>
    <t>Impairment on intangible assets…………………………………………..</t>
  </si>
  <si>
    <t xml:space="preserve">Litigation, Florida hurricanes and going- </t>
  </si>
  <si>
    <t>Operating Cash Flow Margin, as adjusted (e)…………………..</t>
  </si>
  <si>
    <t>Operating Cash Flow per Basic Video Customer (f)………………….</t>
  </si>
  <si>
    <t>Capital Expenditures per Basic Video Customer (g)………………….…………</t>
  </si>
  <si>
    <r>
      <t xml:space="preserve">Free Cash Flow Calculation </t>
    </r>
    <r>
      <rPr>
        <b/>
        <sz val="12"/>
        <rFont val="Times New Roman"/>
        <family val="1"/>
      </rPr>
      <t>(h)</t>
    </r>
  </si>
  <si>
    <t>Operating cash flow (h)…………………………………...……………………..</t>
  </si>
  <si>
    <t xml:space="preserve">  Plus cash change in working capital (i)…………………………………………………………</t>
  </si>
  <si>
    <t xml:space="preserve">(e) Operating Cash Flow Margin, as adjusted excludes the impact of certain litigation, hurricanes during the third quarter of </t>
  </si>
  <si>
    <t xml:space="preserve">(f)  Operating cash flow per basic video customer is calculated by dividing operating cash flow for the respective  </t>
  </si>
  <si>
    <t>(g)  Capital expenditures per basic video customer is calculated by dividing capital expenditures for the respective</t>
  </si>
  <si>
    <t xml:space="preserve">(h)  Free cash flow and operating cash flow are not measures of performance calculated in accordance with </t>
  </si>
  <si>
    <t xml:space="preserve">(i)  Cash change in working capital is calculated based on the cash flow changes in current assets and liabilities, </t>
  </si>
  <si>
    <t xml:space="preserve">  Retained earnings.............................................................................................................................................</t>
  </si>
  <si>
    <t>(a)  For a more detailed discussion of these non-recurring items, see "Other Events".</t>
  </si>
  <si>
    <t xml:space="preserve">2004 and the going-private transaction.  For a more detailed discussion of these non-recurring items, see "Other Events".  </t>
  </si>
  <si>
    <t>Goodwill……………………………………………………………………..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</si>
</sst>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General_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#,##0\ ;\(#,##0\);&quot;&quot;"/>
    <numFmt numFmtId="172" formatCode="#,##0\ ;\(#,##0\)"/>
    <numFmt numFmtId="173" formatCode="_(&quot;$&quot;\ \ * #,##0_);_(&quot;$&quot;* \(#,##0\);_(&quot;$&quot;* &quot;-&quot;_);_(@_)"/>
    <numFmt numFmtId="174" formatCode="_$* #,##0_);_(&quot;$&quot;* \(#,##0\);_(&quot;$&quot;* &quot;-&quot;_);_(@_)"/>
    <numFmt numFmtId="175" formatCode="_(* #,##0.000000_);_(* \(#,##0.000000\);_(* &quot;-&quot;??_);_(@_)"/>
    <numFmt numFmtId="176" formatCode="_(* #,##0.0000000_);_(* \(#,##0.0000000\);_(* &quot;-&quot;??_);_(@_)"/>
    <numFmt numFmtId="177" formatCode="\(0\)%"/>
    <numFmt numFmtId="178" formatCode="_(0\)%"/>
    <numFmt numFmtId="179" formatCode="0%;\(0%\)"/>
    <numFmt numFmtId="180" formatCode="0%;\(0\)%"/>
    <numFmt numFmtId="181" formatCode="0%;\(0\)"/>
    <numFmt numFmtId="182" formatCode="0%;_(0%\)"/>
    <numFmt numFmtId="183" formatCode="0%;*(0%\)"/>
    <numFmt numFmtId="184" formatCode="0%;\ \(0%\)"/>
    <numFmt numFmtId="185" formatCode="0%;\ \ \(0%\)"/>
    <numFmt numFmtId="186" formatCode="0%_;\(0%\)"/>
    <numFmt numFmtId="187" formatCode="0%\ ;\(0%\)"/>
    <numFmt numFmtId="188" formatCode="0.0"/>
    <numFmt numFmtId="189" formatCode="\(0.0\)%"/>
    <numFmt numFmtId="190" formatCode="0.0%\ ;\(0.0%\)"/>
    <numFmt numFmtId="191" formatCode="0.00%\ ;\(0.00%\)"/>
    <numFmt numFmtId="192" formatCode="#,##0.0_);\(#,##0.0\)"/>
    <numFmt numFmtId="193" formatCode="_(&quot;$&quot;* #,##0.0_);_(&quot;$&quot;* \(#,##0.0\);_(&quot;$&quot;* &quot;-&quot;??_);_(@_)"/>
    <numFmt numFmtId="194" formatCode="0.00_);[Red]\(0.00\)"/>
    <numFmt numFmtId="195" formatCode="mmmm\-yyyy"/>
    <numFmt numFmtId="196" formatCode="mmmm\ yyyy"/>
    <numFmt numFmtId="197" formatCode="0.000%"/>
    <numFmt numFmtId="198" formatCode="_(* #,##0.0_);_(* \(#,##0.0\);_(* &quot;-&quot;_);_(@_)"/>
    <numFmt numFmtId="199" formatCode="_(* #,##0.00_);_(* \(#,##0.00\);_(* &quot;-&quot;_);_(@_)"/>
    <numFmt numFmtId="200" formatCode="_(&quot;$&quot;* #,##0_);_(&quot;$&quot;* \(#,##0\);_(&quot;$&quot;* &quot;-&quot;??_);_(@_)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.0"/>
    <numFmt numFmtId="211" formatCode="0_);[Red]\(0\)"/>
    <numFmt numFmtId="212" formatCode="0.0_);[Red]\(0.0\)"/>
    <numFmt numFmtId="213" formatCode="_(* #,##0.000_);_(* \(#,##0.000\);_(* &quot;-&quot;_);_(@_)"/>
    <numFmt numFmtId="214" formatCode="_(* #,##0.0000_);_(* \(#,##0.0000\);_(* &quot;-&quot;_);_(@_)"/>
    <numFmt numFmtId="215" formatCode="0.00_);\(0.00\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trike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9"/>
      <name val="Times New Roman"/>
      <family val="1"/>
    </font>
    <font>
      <b/>
      <sz val="20"/>
      <name val="Times New Roman"/>
      <family val="1"/>
    </font>
    <font>
      <sz val="14"/>
      <name val="Arial"/>
      <family val="0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4" fillId="0" borderId="0" xfId="0" applyFont="1" applyAlignment="1">
      <alignment/>
    </xf>
    <xf numFmtId="37" fontId="6" fillId="0" borderId="0" xfId="0" applyNumberFormat="1" applyFont="1" applyAlignment="1">
      <alignment horizontal="centerContinuous"/>
    </xf>
    <xf numFmtId="37" fontId="6" fillId="0" borderId="0" xfId="0" applyNumberFormat="1" applyFont="1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6" fillId="0" borderId="0" xfId="0" applyFont="1" applyAlignment="1">
      <alignment/>
    </xf>
    <xf numFmtId="37" fontId="5" fillId="0" borderId="0" xfId="0" applyNumberFormat="1" applyFont="1" applyBorder="1" applyAlignment="1" quotePrefix="1">
      <alignment horizontal="centerContinuous"/>
    </xf>
    <xf numFmtId="37" fontId="6" fillId="0" borderId="0" xfId="0" applyNumberFormat="1" applyFont="1" applyBorder="1" applyAlignment="1">
      <alignment horizontal="centerContinuous"/>
    </xf>
    <xf numFmtId="1" fontId="5" fillId="0" borderId="1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37" fontId="6" fillId="0" borderId="0" xfId="0" applyNumberFormat="1" applyFont="1" applyFill="1" applyAlignment="1">
      <alignment/>
    </xf>
    <xf numFmtId="37" fontId="6" fillId="0" borderId="1" xfId="0" applyNumberFormat="1" applyFont="1" applyFill="1" applyBorder="1" applyAlignment="1">
      <alignment/>
    </xf>
    <xf numFmtId="37" fontId="6" fillId="0" borderId="0" xfId="0" applyNumberFormat="1" applyFont="1" applyBorder="1" applyAlignment="1">
      <alignment/>
    </xf>
    <xf numFmtId="167" fontId="6" fillId="0" borderId="0" xfId="15" applyNumberFormat="1" applyFont="1" applyAlignment="1">
      <alignment/>
    </xf>
    <xf numFmtId="37" fontId="6" fillId="0" borderId="0" xfId="0" applyNumberFormat="1" applyFont="1" applyAlignment="1">
      <alignment horizontal="right"/>
    </xf>
    <xf numFmtId="167" fontId="6" fillId="0" borderId="0" xfId="15" applyNumberFormat="1" applyFont="1" applyBorder="1" applyAlignment="1">
      <alignment/>
    </xf>
    <xf numFmtId="167" fontId="6" fillId="0" borderId="0" xfId="15" applyNumberFormat="1" applyFont="1" applyFill="1" applyBorder="1" applyAlignment="1">
      <alignment/>
    </xf>
    <xf numFmtId="167" fontId="6" fillId="0" borderId="2" xfId="15" applyNumberFormat="1" applyFont="1" applyBorder="1" applyAlignment="1">
      <alignment/>
    </xf>
    <xf numFmtId="3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37" fontId="7" fillId="0" borderId="0" xfId="0" applyNumberFormat="1" applyFont="1" applyAlignment="1">
      <alignment horizontal="centerContinuous"/>
    </xf>
    <xf numFmtId="37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7" fontId="8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37" fontId="6" fillId="0" borderId="0" xfId="0" applyNumberFormat="1" applyFont="1" applyBorder="1" applyAlignment="1">
      <alignment horizontal="right"/>
    </xf>
    <xf numFmtId="167" fontId="6" fillId="0" borderId="0" xfId="15" applyNumberFormat="1" applyFont="1" applyFill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6" fillId="0" borderId="0" xfId="21" applyFont="1" applyFill="1">
      <alignment/>
      <protection/>
    </xf>
    <xf numFmtId="1" fontId="5" fillId="0" borderId="0" xfId="21" applyNumberFormat="1" applyFont="1" applyFill="1" applyBorder="1" applyAlignment="1" quotePrefix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Fill="1" applyAlignment="1">
      <alignment/>
      <protection/>
    </xf>
    <xf numFmtId="0" fontId="6" fillId="0" borderId="0" xfId="21" applyFont="1" applyFill="1" applyAlignment="1">
      <alignment horizontal="centerContinuous"/>
      <protection/>
    </xf>
    <xf numFmtId="164" fontId="6" fillId="0" borderId="0" xfId="22" applyNumberFormat="1" applyFont="1" applyFill="1" applyAlignment="1">
      <alignment/>
    </xf>
    <xf numFmtId="0" fontId="6" fillId="0" borderId="0" xfId="21" applyFont="1" applyFill="1" applyBorder="1">
      <alignment/>
      <protection/>
    </xf>
    <xf numFmtId="0" fontId="11" fillId="0" borderId="0" xfId="21" applyFont="1" applyFill="1" applyBorder="1" applyAlignment="1">
      <alignment horizontal="left"/>
      <protection/>
    </xf>
    <xf numFmtId="37" fontId="12" fillId="0" borderId="0" xfId="21" applyNumberFormat="1" applyFont="1" applyFill="1" applyAlignment="1">
      <alignment/>
      <protection/>
    </xf>
    <xf numFmtId="1" fontId="5" fillId="0" borderId="0" xfId="21" applyNumberFormat="1" applyFont="1" applyFill="1" applyBorder="1" applyAlignment="1" quotePrefix="1">
      <alignment/>
      <protection/>
    </xf>
    <xf numFmtId="37" fontId="5" fillId="0" borderId="0" xfId="21" applyNumberFormat="1" applyFont="1" applyFill="1" applyAlignment="1">
      <alignment/>
      <protection/>
    </xf>
    <xf numFmtId="1" fontId="5" fillId="0" borderId="1" xfId="21" applyNumberFormat="1" applyFont="1" applyFill="1" applyBorder="1" applyAlignment="1" quotePrefix="1">
      <alignment horizontal="center"/>
      <protection/>
    </xf>
    <xf numFmtId="0" fontId="6" fillId="0" borderId="0" xfId="21" applyNumberFormat="1" applyFont="1" applyFill="1" applyAlignment="1" quotePrefix="1">
      <alignment/>
      <protection/>
    </xf>
    <xf numFmtId="0" fontId="6" fillId="0" borderId="0" xfId="21" applyNumberFormat="1" applyFont="1" applyFill="1" applyAlignment="1">
      <alignment/>
      <protection/>
    </xf>
    <xf numFmtId="37" fontId="6" fillId="0" borderId="0" xfId="21" applyNumberFormat="1" applyFont="1" applyFill="1" applyAlignment="1">
      <alignment/>
      <protection/>
    </xf>
    <xf numFmtId="0" fontId="6" fillId="0" borderId="0" xfId="21" applyNumberFormat="1" applyFont="1" applyFill="1" applyAlignment="1" quotePrefix="1">
      <alignment horizontal="left"/>
      <protection/>
    </xf>
    <xf numFmtId="164" fontId="6" fillId="0" borderId="0" xfId="22" applyNumberFormat="1" applyFont="1" applyFill="1" applyAlignment="1">
      <alignment/>
    </xf>
    <xf numFmtId="0" fontId="6" fillId="0" borderId="0" xfId="21" applyFont="1" applyFill="1" applyAlignment="1">
      <alignment horizontal="right"/>
      <protection/>
    </xf>
    <xf numFmtId="41" fontId="6" fillId="0" borderId="0" xfId="0" applyNumberFormat="1" applyFont="1" applyFill="1" applyAlignment="1" quotePrefix="1">
      <alignment horizontal="right"/>
    </xf>
    <xf numFmtId="0" fontId="13" fillId="0" borderId="0" xfId="21" applyFont="1" applyFill="1" applyAlignment="1">
      <alignment horizontal="centerContinuous"/>
      <protection/>
    </xf>
    <xf numFmtId="0" fontId="6" fillId="0" borderId="0" xfId="21" applyFont="1" applyFill="1" applyAlignment="1" quotePrefix="1">
      <alignment horizontal="left"/>
      <protection/>
    </xf>
    <xf numFmtId="41" fontId="6" fillId="0" borderId="0" xfId="21" applyNumberFormat="1" applyFont="1" applyFill="1">
      <alignment/>
      <protection/>
    </xf>
    <xf numFmtId="41" fontId="6" fillId="0" borderId="0" xfId="0" applyNumberFormat="1" applyFont="1" applyFill="1" applyAlignment="1">
      <alignment/>
    </xf>
    <xf numFmtId="164" fontId="6" fillId="0" borderId="0" xfId="21" applyNumberFormat="1" applyFont="1" applyFill="1">
      <alignment/>
      <protection/>
    </xf>
    <xf numFmtId="164" fontId="6" fillId="0" borderId="0" xfId="22" applyNumberFormat="1" applyFont="1" applyFill="1" applyBorder="1" applyAlignment="1">
      <alignment/>
    </xf>
    <xf numFmtId="0" fontId="6" fillId="0" borderId="0" xfId="21" applyFont="1" applyFill="1" applyAlignment="1">
      <alignment horizontal="left"/>
      <protection/>
    </xf>
    <xf numFmtId="37" fontId="6" fillId="0" borderId="0" xfId="21" applyNumberFormat="1" applyFont="1" applyFill="1">
      <alignment/>
      <protection/>
    </xf>
    <xf numFmtId="164" fontId="6" fillId="0" borderId="0" xfId="22" applyNumberFormat="1" applyFont="1" applyFill="1" applyAlignment="1" quotePrefix="1">
      <alignment horizontal="right"/>
    </xf>
    <xf numFmtId="37" fontId="6" fillId="0" borderId="0" xfId="21" applyNumberFormat="1" applyFont="1" applyFill="1" applyAlignment="1">
      <alignment horizontal="left" indent="1"/>
      <protection/>
    </xf>
    <xf numFmtId="37" fontId="6" fillId="0" borderId="0" xfId="21" applyNumberFormat="1" applyFont="1" applyFill="1" applyAlignment="1">
      <alignment horizontal="left"/>
      <protection/>
    </xf>
    <xf numFmtId="37" fontId="6" fillId="0" borderId="1" xfId="21" applyNumberFormat="1" applyFont="1" applyFill="1" applyBorder="1" applyAlignment="1">
      <alignment/>
      <protection/>
    </xf>
    <xf numFmtId="41" fontId="6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3" xfId="21" applyFont="1" applyFill="1" applyBorder="1">
      <alignment/>
      <protection/>
    </xf>
    <xf numFmtId="37" fontId="6" fillId="0" borderId="3" xfId="21" applyNumberFormat="1" applyFont="1" applyFill="1" applyBorder="1">
      <alignment/>
      <protection/>
    </xf>
    <xf numFmtId="0" fontId="10" fillId="0" borderId="0" xfId="0" applyFont="1" applyFill="1" applyAlignment="1" quotePrefix="1">
      <alignment horizontal="left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6" fillId="0" borderId="0" xfId="0" applyFont="1" applyAlignment="1">
      <alignment horizontal="left"/>
    </xf>
    <xf numFmtId="37" fontId="6" fillId="0" borderId="0" xfId="21" applyNumberFormat="1" applyFont="1" applyFill="1" applyBorder="1" applyAlignment="1">
      <alignment/>
      <protection/>
    </xf>
    <xf numFmtId="0" fontId="0" fillId="0" borderId="0" xfId="0" applyBorder="1" applyAlignment="1">
      <alignment horizontal="center"/>
    </xf>
    <xf numFmtId="0" fontId="6" fillId="0" borderId="0" xfId="21" applyNumberFormat="1" applyFont="1" applyFill="1" applyAlignment="1">
      <alignment horizontal="left"/>
      <protection/>
    </xf>
    <xf numFmtId="0" fontId="6" fillId="0" borderId="0" xfId="0" applyFont="1" applyFill="1" applyBorder="1" applyAlignment="1">
      <alignment/>
    </xf>
    <xf numFmtId="0" fontId="6" fillId="0" borderId="1" xfId="21" applyFont="1" applyFill="1" applyBorder="1">
      <alignment/>
      <protection/>
    </xf>
    <xf numFmtId="37" fontId="6" fillId="0" borderId="1" xfId="21" applyNumberFormat="1" applyFont="1" applyFill="1" applyBorder="1">
      <alignment/>
      <protection/>
    </xf>
    <xf numFmtId="0" fontId="6" fillId="0" borderId="1" xfId="21" applyFont="1" applyFill="1" applyBorder="1" applyAlignment="1">
      <alignment horizontal="left"/>
      <protection/>
    </xf>
    <xf numFmtId="41" fontId="6" fillId="0" borderId="1" xfId="0" applyNumberFormat="1" applyFont="1" applyFill="1" applyBorder="1" applyAlignment="1">
      <alignment/>
    </xf>
    <xf numFmtId="41" fontId="6" fillId="0" borderId="1" xfId="21" applyNumberFormat="1" applyFont="1" applyFill="1" applyBorder="1">
      <alignment/>
      <protection/>
    </xf>
    <xf numFmtId="10" fontId="6" fillId="0" borderId="0" xfId="22" applyNumberFormat="1" applyFont="1" applyFill="1" applyAlignment="1">
      <alignment/>
    </xf>
    <xf numFmtId="10" fontId="6" fillId="0" borderId="0" xfId="22" applyNumberFormat="1" applyFont="1" applyFill="1" applyAlignment="1">
      <alignment/>
    </xf>
    <xf numFmtId="0" fontId="6" fillId="0" borderId="0" xfId="21" applyFont="1" applyFill="1" quotePrefix="1">
      <alignment/>
      <protection/>
    </xf>
    <xf numFmtId="0" fontId="5" fillId="0" borderId="0" xfId="21" applyFont="1" applyFill="1" applyAlignment="1">
      <alignment horizontal="center"/>
      <protection/>
    </xf>
    <xf numFmtId="37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37" fontId="6" fillId="0" borderId="0" xfId="21" applyNumberFormat="1" applyFont="1" applyFill="1" applyBorder="1">
      <alignment/>
      <protection/>
    </xf>
    <xf numFmtId="41" fontId="6" fillId="0" borderId="1" xfId="0" applyNumberFormat="1" applyFont="1" applyFill="1" applyBorder="1" applyAlignment="1" quotePrefix="1">
      <alignment horizontal="right"/>
    </xf>
    <xf numFmtId="37" fontId="6" fillId="0" borderId="0" xfId="0" applyNumberFormat="1" applyFont="1" applyFill="1" applyBorder="1" applyAlignment="1">
      <alignment/>
    </xf>
    <xf numFmtId="164" fontId="6" fillId="0" borderId="3" xfId="22" applyNumberFormat="1" applyFont="1" applyFill="1" applyBorder="1" applyAlignment="1">
      <alignment/>
    </xf>
    <xf numFmtId="41" fontId="6" fillId="0" borderId="3" xfId="21" applyNumberFormat="1" applyFont="1" applyFill="1" applyBorder="1">
      <alignment/>
      <protection/>
    </xf>
    <xf numFmtId="0" fontId="10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1" fontId="5" fillId="0" borderId="0" xfId="21" applyNumberFormat="1" applyFont="1" applyFill="1" applyBorder="1" applyAlignment="1">
      <alignment/>
      <protection/>
    </xf>
    <xf numFmtId="3" fontId="6" fillId="0" borderId="0" xfId="21" applyNumberFormat="1" applyFont="1" applyFill="1">
      <alignment/>
      <protection/>
    </xf>
    <xf numFmtId="37" fontId="6" fillId="0" borderId="0" xfId="0" applyNumberFormat="1" applyFont="1" applyFill="1" applyAlignment="1">
      <alignment horizontal="right"/>
    </xf>
    <xf numFmtId="43" fontId="6" fillId="0" borderId="0" xfId="17" applyNumberFormat="1" applyFont="1" applyFill="1" applyAlignment="1">
      <alignment horizontal="right"/>
    </xf>
    <xf numFmtId="37" fontId="5" fillId="0" borderId="0" xfId="0" applyNumberFormat="1" applyFont="1" applyFill="1" applyBorder="1" applyAlignment="1" quotePrefix="1">
      <alignment horizontal="centerContinuous"/>
    </xf>
    <xf numFmtId="37" fontId="6" fillId="0" borderId="0" xfId="0" applyNumberFormat="1" applyFont="1" applyFill="1" applyBorder="1" applyAlignment="1">
      <alignment horizontal="centerContinuous"/>
    </xf>
    <xf numFmtId="1" fontId="5" fillId="0" borderId="1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/>
    </xf>
    <xf numFmtId="167" fontId="6" fillId="0" borderId="2" xfId="15" applyNumberFormat="1" applyFont="1" applyFill="1" applyBorder="1" applyAlignment="1">
      <alignment/>
    </xf>
    <xf numFmtId="42" fontId="6" fillId="0" borderId="0" xfId="21" applyNumberFormat="1" applyFont="1" applyFill="1">
      <alignment/>
      <protection/>
    </xf>
    <xf numFmtId="42" fontId="6" fillId="0" borderId="0" xfId="0" applyNumberFormat="1" applyFont="1" applyFill="1" applyAlignment="1">
      <alignment/>
    </xf>
    <xf numFmtId="42" fontId="6" fillId="0" borderId="0" xfId="0" applyNumberFormat="1" applyFont="1" applyFill="1" applyBorder="1" applyAlignment="1">
      <alignment/>
    </xf>
    <xf numFmtId="42" fontId="6" fillId="0" borderId="2" xfId="21" applyNumberFormat="1" applyFont="1" applyFill="1" applyBorder="1">
      <alignment/>
      <protection/>
    </xf>
    <xf numFmtId="42" fontId="6" fillId="0" borderId="2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9" fontId="6" fillId="0" borderId="0" xfId="22" applyFont="1" applyAlignment="1">
      <alignment/>
    </xf>
    <xf numFmtId="167" fontId="6" fillId="0" borderId="0" xfId="0" applyNumberFormat="1" applyFont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37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200" fontId="6" fillId="0" borderId="0" xfId="17" applyNumberFormat="1" applyFont="1" applyFill="1" applyAlignment="1">
      <alignment horizontal="right"/>
    </xf>
    <xf numFmtId="200" fontId="6" fillId="0" borderId="2" xfId="17" applyNumberFormat="1" applyFont="1" applyFill="1" applyBorder="1" applyAlignment="1">
      <alignment horizontal="right"/>
    </xf>
    <xf numFmtId="164" fontId="6" fillId="0" borderId="0" xfId="22" applyNumberFormat="1" applyFont="1" applyFill="1" applyAlignment="1">
      <alignment horizontal="right"/>
    </xf>
    <xf numFmtId="1" fontId="5" fillId="0" borderId="1" xfId="21" applyNumberFormat="1" applyFont="1" applyFill="1" applyBorder="1" applyAlignment="1">
      <alignment horizontal="center"/>
      <protection/>
    </xf>
    <xf numFmtId="164" fontId="6" fillId="0" borderId="0" xfId="22" applyNumberFormat="1" applyFont="1" applyAlignment="1">
      <alignment/>
    </xf>
    <xf numFmtId="43" fontId="6" fillId="0" borderId="0" xfId="0" applyNumberFormat="1" applyFont="1" applyAlignment="1">
      <alignment/>
    </xf>
    <xf numFmtId="43" fontId="6" fillId="0" borderId="0" xfId="21" applyNumberFormat="1" applyFont="1" applyFill="1">
      <alignment/>
      <protection/>
    </xf>
    <xf numFmtId="41" fontId="6" fillId="0" borderId="0" xfId="22" applyNumberFormat="1" applyFont="1" applyFill="1" applyBorder="1" applyAlignment="1">
      <alignment/>
    </xf>
    <xf numFmtId="37" fontId="9" fillId="0" borderId="0" xfId="0" applyNumberFormat="1" applyFont="1" applyAlignment="1">
      <alignment horizontal="centerContinuous"/>
    </xf>
    <xf numFmtId="37" fontId="9" fillId="0" borderId="0" xfId="0" applyNumberFormat="1" applyFont="1" applyAlignment="1">
      <alignment/>
    </xf>
    <xf numFmtId="0" fontId="9" fillId="0" borderId="0" xfId="0" applyFont="1" applyAlignment="1">
      <alignment/>
    </xf>
    <xf numFmtId="37" fontId="10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37" fontId="9" fillId="0" borderId="0" xfId="0" applyNumberFormat="1" applyFont="1" applyFill="1" applyAlignment="1">
      <alignment horizontal="centerContinuous"/>
    </xf>
    <xf numFmtId="37" fontId="10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37" fontId="10" fillId="0" borderId="0" xfId="0" applyNumberFormat="1" applyFont="1" applyBorder="1" applyAlignment="1" quotePrefix="1">
      <alignment horizontal="centerContinuous"/>
    </xf>
    <xf numFmtId="37" fontId="9" fillId="0" borderId="0" xfId="0" applyNumberFormat="1" applyFont="1" applyFill="1" applyBorder="1" applyAlignment="1">
      <alignment horizontal="centerContinuous"/>
    </xf>
    <xf numFmtId="37" fontId="19" fillId="0" borderId="0" xfId="0" applyNumberFormat="1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Alignment="1" quotePrefix="1">
      <alignment horizontal="left"/>
    </xf>
    <xf numFmtId="0" fontId="9" fillId="0" borderId="0" xfId="0" applyFont="1" applyAlignment="1">
      <alignment horizontal="left"/>
    </xf>
    <xf numFmtId="37" fontId="9" fillId="0" borderId="0" xfId="0" applyNumberFormat="1" applyFont="1" applyAlignment="1">
      <alignment horizontal="center"/>
    </xf>
    <xf numFmtId="37" fontId="9" fillId="0" borderId="0" xfId="0" applyNumberFormat="1" applyFont="1" applyFill="1" applyAlignment="1">
      <alignment/>
    </xf>
    <xf numFmtId="187" fontId="9" fillId="0" borderId="0" xfId="22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 quotePrefix="1">
      <alignment horizontal="left"/>
    </xf>
    <xf numFmtId="9" fontId="9" fillId="0" borderId="0" xfId="22" applyFont="1" applyAlignment="1">
      <alignment/>
    </xf>
    <xf numFmtId="37" fontId="9" fillId="0" borderId="1" xfId="0" applyNumberFormat="1" applyFont="1" applyFill="1" applyBorder="1" applyAlignment="1">
      <alignment/>
    </xf>
    <xf numFmtId="187" fontId="9" fillId="0" borderId="1" xfId="22" applyNumberFormat="1" applyFont="1" applyBorder="1" applyAlignment="1">
      <alignment/>
    </xf>
    <xf numFmtId="37" fontId="9" fillId="0" borderId="4" xfId="0" applyNumberFormat="1" applyFont="1" applyBorder="1" applyAlignment="1">
      <alignment/>
    </xf>
    <xf numFmtId="0" fontId="9" fillId="0" borderId="0" xfId="21" applyFont="1" applyAlignment="1">
      <alignment horizontal="right"/>
      <protection/>
    </xf>
    <xf numFmtId="37" fontId="9" fillId="0" borderId="4" xfId="0" applyNumberFormat="1" applyFont="1" applyFill="1" applyBorder="1" applyAlignment="1">
      <alignment/>
    </xf>
    <xf numFmtId="0" fontId="10" fillId="0" borderId="0" xfId="0" applyFont="1" applyAlignment="1">
      <alignment/>
    </xf>
    <xf numFmtId="167" fontId="9" fillId="0" borderId="0" xfId="15" applyNumberFormat="1" applyFont="1" applyAlignment="1">
      <alignment/>
    </xf>
    <xf numFmtId="167" fontId="9" fillId="0" borderId="0" xfId="15" applyNumberFormat="1" applyFont="1" applyFill="1" applyAlignment="1">
      <alignment/>
    </xf>
    <xf numFmtId="37" fontId="9" fillId="0" borderId="0" xfId="0" applyNumberFormat="1" applyFont="1" applyAlignment="1">
      <alignment horizontal="right"/>
    </xf>
    <xf numFmtId="41" fontId="9" fillId="0" borderId="5" xfId="0" applyNumberFormat="1" applyFont="1" applyBorder="1" applyAlignment="1" quotePrefix="1">
      <alignment horizontal="right"/>
    </xf>
    <xf numFmtId="41" fontId="9" fillId="0" borderId="5" xfId="0" applyNumberFormat="1" applyFont="1" applyFill="1" applyBorder="1" applyAlignment="1" quotePrefix="1">
      <alignment horizontal="right"/>
    </xf>
    <xf numFmtId="37" fontId="9" fillId="0" borderId="0" xfId="0" applyNumberFormat="1" applyFont="1" applyBorder="1" applyAlignment="1">
      <alignment/>
    </xf>
    <xf numFmtId="187" fontId="9" fillId="0" borderId="5" xfId="22" applyNumberFormat="1" applyFont="1" applyBorder="1" applyAlignment="1">
      <alignment/>
    </xf>
    <xf numFmtId="164" fontId="9" fillId="0" borderId="0" xfId="22" applyNumberFormat="1" applyFont="1" applyBorder="1" applyAlignment="1" quotePrefix="1">
      <alignment horizontal="right"/>
    </xf>
    <xf numFmtId="164" fontId="9" fillId="0" borderId="0" xfId="22" applyNumberFormat="1" applyFont="1" applyFill="1" applyBorder="1" applyAlignment="1" quotePrefix="1">
      <alignment horizontal="right"/>
    </xf>
    <xf numFmtId="187" fontId="9" fillId="0" borderId="0" xfId="22" applyNumberFormat="1" applyFont="1" applyBorder="1" applyAlignment="1">
      <alignment/>
    </xf>
    <xf numFmtId="41" fontId="9" fillId="0" borderId="0" xfId="0" applyNumberFormat="1" applyFont="1" applyBorder="1" applyAlignment="1" quotePrefix="1">
      <alignment horizontal="right"/>
    </xf>
    <xf numFmtId="41" fontId="9" fillId="0" borderId="0" xfId="0" applyNumberFormat="1" applyFont="1" applyFill="1" applyBorder="1" applyAlignment="1" quotePrefix="1">
      <alignment horizontal="right"/>
    </xf>
    <xf numFmtId="0" fontId="18" fillId="0" borderId="0" xfId="0" applyFont="1" applyBorder="1" applyAlignment="1">
      <alignment/>
    </xf>
    <xf numFmtId="41" fontId="9" fillId="0" borderId="0" xfId="0" applyNumberFormat="1" applyFont="1" applyBorder="1" applyAlignment="1">
      <alignment/>
    </xf>
    <xf numFmtId="41" fontId="18" fillId="0" borderId="0" xfId="0" applyNumberFormat="1" applyFont="1" applyBorder="1" applyAlignment="1">
      <alignment/>
    </xf>
    <xf numFmtId="41" fontId="9" fillId="0" borderId="0" xfId="0" applyNumberFormat="1" applyFont="1" applyFill="1" applyBorder="1" applyAlignment="1">
      <alignment/>
    </xf>
    <xf numFmtId="37" fontId="9" fillId="0" borderId="0" xfId="0" applyNumberFormat="1" applyFont="1" applyFill="1" applyBorder="1" applyAlignment="1">
      <alignment/>
    </xf>
    <xf numFmtId="41" fontId="9" fillId="0" borderId="1" xfId="22" applyNumberFormat="1" applyFont="1" applyFill="1" applyBorder="1" applyAlignment="1">
      <alignment/>
    </xf>
    <xf numFmtId="37" fontId="9" fillId="0" borderId="0" xfId="0" applyNumberFormat="1" applyFont="1" applyBorder="1" applyAlignment="1">
      <alignment horizontal="right"/>
    </xf>
    <xf numFmtId="167" fontId="9" fillId="0" borderId="0" xfId="15" applyNumberFormat="1" applyFont="1" applyBorder="1" applyAlignment="1">
      <alignment/>
    </xf>
    <xf numFmtId="167" fontId="9" fillId="0" borderId="0" xfId="15" applyNumberFormat="1" applyFont="1" applyFill="1" applyBorder="1" applyAlignment="1">
      <alignment/>
    </xf>
    <xf numFmtId="41" fontId="9" fillId="0" borderId="0" xfId="22" applyNumberFormat="1" applyFont="1" applyFill="1" applyBorder="1" applyAlignment="1">
      <alignment/>
    </xf>
    <xf numFmtId="41" fontId="9" fillId="0" borderId="1" xfId="0" applyNumberFormat="1" applyFont="1" applyFill="1" applyBorder="1" applyAlignment="1" quotePrefix="1">
      <alignment horizontal="right"/>
    </xf>
    <xf numFmtId="0" fontId="10" fillId="0" borderId="0" xfId="0" applyFont="1" applyAlignment="1">
      <alignment horizontal="left"/>
    </xf>
    <xf numFmtId="0" fontId="9" fillId="0" borderId="0" xfId="0" applyFont="1" applyFill="1" applyAlignment="1">
      <alignment horizontal="right"/>
    </xf>
    <xf numFmtId="37" fontId="9" fillId="0" borderId="2" xfId="0" applyNumberFormat="1" applyFont="1" applyFill="1" applyBorder="1" applyAlignment="1">
      <alignment/>
    </xf>
    <xf numFmtId="37" fontId="9" fillId="0" borderId="0" xfId="0" applyNumberFormat="1" applyFont="1" applyFill="1" applyAlignment="1">
      <alignment horizontal="right"/>
    </xf>
    <xf numFmtId="39" fontId="9" fillId="0" borderId="0" xfId="0" applyNumberFormat="1" applyFont="1" applyFill="1" applyAlignment="1">
      <alignment/>
    </xf>
    <xf numFmtId="39" fontId="9" fillId="0" borderId="0" xfId="0" applyNumberFormat="1" applyFont="1" applyFill="1" applyAlignment="1">
      <alignment horizontal="right"/>
    </xf>
    <xf numFmtId="39" fontId="9" fillId="0" borderId="0" xfId="0" applyNumberFormat="1" applyFont="1" applyAlignment="1">
      <alignment horizontal="right"/>
    </xf>
    <xf numFmtId="39" fontId="9" fillId="0" borderId="0" xfId="0" applyNumberFormat="1" applyFont="1" applyAlignment="1">
      <alignment/>
    </xf>
    <xf numFmtId="0" fontId="9" fillId="0" borderId="0" xfId="0" applyFont="1" applyBorder="1" applyAlignment="1">
      <alignment horizontal="right"/>
    </xf>
    <xf numFmtId="43" fontId="9" fillId="0" borderId="0" xfId="15" applyFont="1" applyFill="1" applyAlignment="1">
      <alignment/>
    </xf>
    <xf numFmtId="0" fontId="9" fillId="0" borderId="0" xfId="0" applyFont="1" applyAlignment="1">
      <alignment horizontal="center"/>
    </xf>
    <xf numFmtId="43" fontId="9" fillId="0" borderId="0" xfId="0" applyNumberFormat="1" applyFont="1" applyFill="1" applyAlignment="1">
      <alignment/>
    </xf>
    <xf numFmtId="0" fontId="9" fillId="0" borderId="0" xfId="0" applyFont="1" applyBorder="1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Fill="1" applyAlignment="1">
      <alignment horizontal="centerContinuous"/>
    </xf>
    <xf numFmtId="49" fontId="9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Continuous"/>
    </xf>
    <xf numFmtId="1" fontId="10" fillId="0" borderId="1" xfId="0" applyNumberFormat="1" applyFont="1" applyBorder="1" applyAlignment="1" quotePrefix="1">
      <alignment horizontal="center"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Fill="1" applyAlignment="1" quotePrefix="1">
      <alignment horizontal="left"/>
    </xf>
    <xf numFmtId="0" fontId="9" fillId="0" borderId="0" xfId="0" applyNumberFormat="1" applyFont="1" applyAlignment="1" quotePrefix="1">
      <alignment horizontal="left"/>
    </xf>
    <xf numFmtId="0" fontId="9" fillId="0" borderId="0" xfId="0" applyNumberFormat="1" applyFont="1" applyAlignment="1">
      <alignment horizontal="left"/>
    </xf>
    <xf numFmtId="167" fontId="9" fillId="0" borderId="1" xfId="15" applyNumberFormat="1" applyFont="1" applyBorder="1" applyAlignment="1">
      <alignment/>
    </xf>
    <xf numFmtId="167" fontId="9" fillId="0" borderId="1" xfId="15" applyNumberFormat="1" applyFont="1" applyFill="1" applyBorder="1" applyAlignment="1">
      <alignment/>
    </xf>
    <xf numFmtId="167" fontId="9" fillId="0" borderId="5" xfId="15" applyNumberFormat="1" applyFont="1" applyBorder="1" applyAlignment="1">
      <alignment/>
    </xf>
    <xf numFmtId="167" fontId="9" fillId="0" borderId="5" xfId="15" applyNumberFormat="1" applyFont="1" applyFill="1" applyBorder="1" applyAlignment="1">
      <alignment/>
    </xf>
    <xf numFmtId="167" fontId="10" fillId="0" borderId="0" xfId="15" applyNumberFormat="1" applyFont="1" applyAlignment="1">
      <alignment horizontal="centerContinuous"/>
    </xf>
    <xf numFmtId="167" fontId="9" fillId="0" borderId="6" xfId="15" applyNumberFormat="1" applyFont="1" applyBorder="1" applyAlignment="1">
      <alignment/>
    </xf>
    <xf numFmtId="167" fontId="9" fillId="0" borderId="0" xfId="15" applyNumberFormat="1" applyFont="1" applyAlignment="1">
      <alignment horizontal="right"/>
    </xf>
    <xf numFmtId="167" fontId="9" fillId="0" borderId="0" xfId="15" applyNumberFormat="1" applyFont="1" applyFill="1" applyAlignment="1">
      <alignment horizontal="right"/>
    </xf>
    <xf numFmtId="167" fontId="9" fillId="0" borderId="0" xfId="15" applyNumberFormat="1" applyFont="1" applyAlignment="1">
      <alignment horizontal="center"/>
    </xf>
    <xf numFmtId="167" fontId="18" fillId="0" borderId="0" xfId="15" applyNumberFormat="1" applyFont="1" applyAlignment="1">
      <alignment/>
    </xf>
    <xf numFmtId="0" fontId="10" fillId="0" borderId="0" xfId="0" applyFont="1" applyAlignment="1">
      <alignment horizontal="centerContinuous"/>
    </xf>
    <xf numFmtId="0" fontId="9" fillId="0" borderId="0" xfId="0" applyFont="1" applyFill="1" applyAlignment="1">
      <alignment horizontal="centerContinuous"/>
    </xf>
    <xf numFmtId="37" fontId="9" fillId="0" borderId="0" xfId="0" applyNumberFormat="1" applyFont="1" applyAlignment="1">
      <alignment/>
    </xf>
    <xf numFmtId="37" fontId="10" fillId="0" borderId="1" xfId="0" applyNumberFormat="1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37" fontId="9" fillId="0" borderId="1" xfId="0" applyNumberFormat="1" applyFont="1" applyFill="1" applyBorder="1" applyAlignment="1">
      <alignment horizontal="centerContinuous"/>
    </xf>
    <xf numFmtId="1" fontId="10" fillId="0" borderId="0" xfId="0" applyNumberFormat="1" applyFont="1" applyAlignment="1">
      <alignment horizontal="right"/>
    </xf>
    <xf numFmtId="37" fontId="9" fillId="0" borderId="1" xfId="0" applyNumberFormat="1" applyFont="1" applyFill="1" applyBorder="1" applyAlignment="1">
      <alignment horizontal="right"/>
    </xf>
    <xf numFmtId="37" fontId="9" fillId="0" borderId="5" xfId="0" applyNumberFormat="1" applyFont="1" applyFill="1" applyBorder="1" applyAlignment="1">
      <alignment horizontal="right"/>
    </xf>
    <xf numFmtId="167" fontId="9" fillId="0" borderId="5" xfId="15" applyNumberFormat="1" applyFont="1" applyFill="1" applyBorder="1" applyAlignment="1">
      <alignment horizontal="right"/>
    </xf>
    <xf numFmtId="37" fontId="9" fillId="0" borderId="0" xfId="0" applyNumberFormat="1" applyFont="1" applyAlignment="1" quotePrefix="1">
      <alignment horizontal="right"/>
    </xf>
    <xf numFmtId="167" fontId="9" fillId="0" borderId="1" xfId="15" applyNumberFormat="1" applyFont="1" applyFill="1" applyBorder="1" applyAlignment="1">
      <alignment horizontal="right"/>
    </xf>
    <xf numFmtId="37" fontId="9" fillId="0" borderId="2" xfId="0" applyNumberFormat="1" applyFont="1" applyFill="1" applyBorder="1" applyAlignment="1">
      <alignment horizontal="right"/>
    </xf>
    <xf numFmtId="167" fontId="9" fillId="0" borderId="6" xfId="15" applyNumberFormat="1" applyFont="1" applyFill="1" applyBorder="1" applyAlignment="1">
      <alignment horizontal="right"/>
    </xf>
    <xf numFmtId="38" fontId="9" fillId="0" borderId="0" xfId="0" applyNumberFormat="1" applyFont="1" applyFill="1" applyBorder="1" applyAlignment="1">
      <alignment horizontal="right"/>
    </xf>
    <xf numFmtId="37" fontId="9" fillId="0" borderId="0" xfId="0" applyNumberFormat="1" applyFont="1" applyBorder="1" applyAlignment="1">
      <alignment horizontal="left"/>
    </xf>
    <xf numFmtId="38" fontId="9" fillId="0" borderId="0" xfId="0" applyNumberFormat="1" applyFont="1" applyFill="1" applyBorder="1" applyAlignment="1">
      <alignment horizontal="centerContinuous"/>
    </xf>
    <xf numFmtId="38" fontId="9" fillId="0" borderId="0" xfId="0" applyNumberFormat="1" applyFont="1" applyFill="1" applyAlignment="1">
      <alignment horizontal="right"/>
    </xf>
    <xf numFmtId="41" fontId="6" fillId="0" borderId="0" xfId="0" applyNumberFormat="1" applyFont="1" applyAlignment="1">
      <alignment/>
    </xf>
    <xf numFmtId="41" fontId="6" fillId="0" borderId="2" xfId="0" applyNumberFormat="1" applyFont="1" applyBorder="1" applyAlignment="1">
      <alignment/>
    </xf>
    <xf numFmtId="37" fontId="5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167" fontId="6" fillId="0" borderId="0" xfId="15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7" xfId="21" applyFont="1" applyFill="1" applyBorder="1">
      <alignment/>
      <protection/>
    </xf>
    <xf numFmtId="41" fontId="6" fillId="0" borderId="7" xfId="0" applyNumberFormat="1" applyFont="1" applyFill="1" applyBorder="1" applyAlignment="1" quotePrefix="1">
      <alignment horizontal="right"/>
    </xf>
    <xf numFmtId="167" fontId="6" fillId="0" borderId="7" xfId="15" applyNumberFormat="1" applyFont="1" applyFill="1" applyBorder="1" applyAlignment="1">
      <alignment/>
    </xf>
    <xf numFmtId="37" fontId="17" fillId="0" borderId="0" xfId="0" applyNumberFormat="1" applyFont="1" applyAlignment="1">
      <alignment horizontal="center"/>
    </xf>
    <xf numFmtId="37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left"/>
    </xf>
    <xf numFmtId="1" fontId="10" fillId="0" borderId="0" xfId="21" applyNumberFormat="1" applyFont="1" applyBorder="1" applyAlignment="1">
      <alignment horizontal="center"/>
      <protection/>
    </xf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 quotePrefix="1">
      <alignment horizontal="center"/>
    </xf>
    <xf numFmtId="37" fontId="10" fillId="0" borderId="0" xfId="0" applyNumberFormat="1" applyFont="1" applyFill="1" applyAlignment="1">
      <alignment horizontal="center"/>
    </xf>
    <xf numFmtId="37" fontId="5" fillId="0" borderId="0" xfId="0" applyNumberFormat="1" applyFont="1" applyAlignment="1">
      <alignment horizontal="center"/>
    </xf>
    <xf numFmtId="0" fontId="0" fillId="0" borderId="0" xfId="0" applyAlignment="1">
      <alignment/>
    </xf>
    <xf numFmtId="1" fontId="5" fillId="0" borderId="0" xfId="21" applyNumberFormat="1" applyFont="1" applyBorder="1" applyAlignment="1">
      <alignment horizontal="center"/>
      <protection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 quotePrefix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 quotePrefix="1">
      <alignment horizontal="center"/>
    </xf>
    <xf numFmtId="0" fontId="10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4"/>
  <sheetViews>
    <sheetView tabSelected="1" zoomScale="75" zoomScaleNormal="75" workbookViewId="0" topLeftCell="A1">
      <selection activeCell="A1" sqref="A1:N1"/>
    </sheetView>
  </sheetViews>
  <sheetFormatPr defaultColWidth="9.140625" defaultRowHeight="12.75"/>
  <cols>
    <col min="1" max="1" width="64.140625" style="4" customWidth="1"/>
    <col min="2" max="2" width="1.8515625" style="4" customWidth="1"/>
    <col min="3" max="3" width="17.8515625" style="3" bestFit="1" customWidth="1"/>
    <col min="4" max="4" width="2.57421875" style="22" customWidth="1"/>
    <col min="5" max="5" width="16.8515625" style="14" bestFit="1" customWidth="1"/>
    <col min="6" max="6" width="1.421875" style="3" customWidth="1"/>
    <col min="7" max="7" width="10.8515625" style="3" bestFit="1" customWidth="1"/>
    <col min="8" max="8" width="2.57421875" style="3" customWidth="1"/>
    <col min="9" max="9" width="1.8515625" style="4" customWidth="1"/>
    <col min="10" max="10" width="17.8515625" style="4" bestFit="1" customWidth="1"/>
    <col min="11" max="11" width="2.421875" style="4" customWidth="1"/>
    <col min="12" max="12" width="16.00390625" style="116" bestFit="1" customWidth="1"/>
    <col min="13" max="13" width="1.7109375" style="4" customWidth="1"/>
    <col min="14" max="14" width="10.8515625" style="13" bestFit="1" customWidth="1"/>
    <col min="15" max="15" width="5.57421875" style="4" customWidth="1"/>
    <col min="16" max="16" width="1.1484375" style="4" customWidth="1"/>
    <col min="17" max="17" width="5.28125" style="4" customWidth="1"/>
    <col min="18" max="18" width="4.140625" style="4" customWidth="1"/>
    <col min="19" max="19" width="1.1484375" style="4" customWidth="1"/>
    <col min="20" max="20" width="4.7109375" style="4" customWidth="1"/>
    <col min="21" max="21" width="1.1484375" style="4" customWidth="1"/>
    <col min="22" max="22" width="5.7109375" style="4" customWidth="1"/>
    <col min="23" max="23" width="5.7109375" style="4" bestFit="1" customWidth="1"/>
    <col min="24" max="16384" width="5.7109375" style="4" customWidth="1"/>
  </cols>
  <sheetData>
    <row r="1" spans="1:14" s="1" customFormat="1" ht="25.5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14" s="1" customFormat="1" ht="25.5">
      <c r="A2" s="248" t="s">
        <v>133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1:14" ht="18.75" customHeight="1">
      <c r="A3" s="249" t="s">
        <v>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</row>
    <row r="4" spans="1:14" ht="18.75" customHeight="1">
      <c r="A4" s="249" t="s">
        <v>53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</row>
    <row r="5" spans="1:14" ht="18.75" customHeight="1">
      <c r="A5" s="132"/>
      <c r="B5" s="133"/>
      <c r="C5" s="133"/>
      <c r="D5" s="133"/>
      <c r="E5" s="134"/>
      <c r="F5" s="129"/>
      <c r="G5" s="129"/>
      <c r="H5" s="130"/>
      <c r="I5" s="131"/>
      <c r="J5" s="131"/>
      <c r="K5" s="131"/>
      <c r="L5" s="35"/>
      <c r="M5" s="131"/>
      <c r="N5" s="131"/>
    </row>
    <row r="6" spans="1:14" ht="15" customHeight="1">
      <c r="A6" s="135"/>
      <c r="B6" s="133"/>
      <c r="C6" s="133"/>
      <c r="D6" s="133"/>
      <c r="E6" s="134"/>
      <c r="F6" s="129"/>
      <c r="G6" s="129"/>
      <c r="H6" s="130"/>
      <c r="I6" s="131"/>
      <c r="J6" s="131"/>
      <c r="K6" s="131"/>
      <c r="L6" s="35"/>
      <c r="M6" s="131"/>
      <c r="N6" s="131"/>
    </row>
    <row r="7" spans="1:14" ht="15.75" customHeight="1">
      <c r="A7" s="136"/>
      <c r="B7" s="137"/>
      <c r="C7" s="252" t="s">
        <v>2</v>
      </c>
      <c r="D7" s="252"/>
      <c r="E7" s="252"/>
      <c r="F7" s="252"/>
      <c r="G7" s="252"/>
      <c r="H7" s="130"/>
      <c r="I7" s="137"/>
      <c r="J7" s="252" t="s">
        <v>176</v>
      </c>
      <c r="K7" s="252"/>
      <c r="L7" s="252"/>
      <c r="M7" s="252"/>
      <c r="N7" s="252"/>
    </row>
    <row r="8" spans="1:14" s="31" customFormat="1" ht="15.75" customHeight="1">
      <c r="A8" s="138"/>
      <c r="B8" s="138"/>
      <c r="C8" s="253" t="s">
        <v>18</v>
      </c>
      <c r="D8" s="254"/>
      <c r="E8" s="254"/>
      <c r="F8" s="254"/>
      <c r="G8" s="254"/>
      <c r="H8" s="138"/>
      <c r="I8" s="138"/>
      <c r="J8" s="253" t="s">
        <v>18</v>
      </c>
      <c r="K8" s="254"/>
      <c r="L8" s="254"/>
      <c r="M8" s="254"/>
      <c r="N8" s="254"/>
    </row>
    <row r="9" spans="1:14" ht="19.5">
      <c r="A9" s="131"/>
      <c r="B9" s="131"/>
      <c r="C9" s="139"/>
      <c r="D9" s="139"/>
      <c r="E9" s="140"/>
      <c r="F9" s="129"/>
      <c r="G9" s="129"/>
      <c r="H9" s="130"/>
      <c r="I9" s="131"/>
      <c r="J9" s="139"/>
      <c r="K9" s="139"/>
      <c r="L9" s="141"/>
      <c r="M9" s="129"/>
      <c r="N9" s="129"/>
    </row>
    <row r="10" spans="1:14" ht="18.75">
      <c r="A10" s="131"/>
      <c r="B10" s="131"/>
      <c r="C10" s="142">
        <v>2004</v>
      </c>
      <c r="D10" s="143"/>
      <c r="E10" s="144">
        <v>2003</v>
      </c>
      <c r="F10" s="145"/>
      <c r="G10" s="142" t="s">
        <v>43</v>
      </c>
      <c r="H10" s="130"/>
      <c r="I10" s="131"/>
      <c r="J10" s="142">
        <v>2004</v>
      </c>
      <c r="K10" s="143"/>
      <c r="L10" s="142">
        <v>2003</v>
      </c>
      <c r="M10" s="145"/>
      <c r="N10" s="142" t="s">
        <v>43</v>
      </c>
    </row>
    <row r="11" spans="1:14" ht="18.75">
      <c r="A11" s="146" t="s">
        <v>3</v>
      </c>
      <c r="B11" s="131"/>
      <c r="C11" s="131"/>
      <c r="D11" s="131"/>
      <c r="E11" s="35"/>
      <c r="F11" s="130"/>
      <c r="G11" s="130"/>
      <c r="H11" s="130"/>
      <c r="I11" s="131"/>
      <c r="J11" s="131"/>
      <c r="K11" s="131"/>
      <c r="L11" s="35"/>
      <c r="M11" s="130"/>
      <c r="N11" s="130"/>
    </row>
    <row r="12" spans="1:14" ht="18.75">
      <c r="A12" s="147" t="s">
        <v>46</v>
      </c>
      <c r="B12" s="131"/>
      <c r="C12" s="130"/>
      <c r="D12" s="148"/>
      <c r="E12" s="149"/>
      <c r="F12" s="130"/>
      <c r="G12" s="150"/>
      <c r="H12" s="130"/>
      <c r="I12" s="131"/>
      <c r="J12" s="130"/>
      <c r="K12" s="151"/>
      <c r="L12" s="149"/>
      <c r="M12" s="130"/>
      <c r="N12" s="150"/>
    </row>
    <row r="13" spans="1:14" ht="18.75">
      <c r="A13" s="152" t="s">
        <v>47</v>
      </c>
      <c r="B13" s="131" t="s">
        <v>4</v>
      </c>
      <c r="C13" s="130">
        <v>974015</v>
      </c>
      <c r="D13" s="151" t="s">
        <v>4</v>
      </c>
      <c r="E13" s="130">
        <v>933312</v>
      </c>
      <c r="F13" s="151"/>
      <c r="G13" s="150">
        <f aca="true" t="shared" si="0" ref="G13:G20">(C13-E13)/E13</f>
        <v>0.04361135397380512</v>
      </c>
      <c r="H13" s="130"/>
      <c r="I13" s="131" t="s">
        <v>4</v>
      </c>
      <c r="J13" s="130">
        <v>3849628</v>
      </c>
      <c r="K13" s="151" t="s">
        <v>4</v>
      </c>
      <c r="L13" s="130">
        <v>3658917</v>
      </c>
      <c r="M13" s="153"/>
      <c r="N13" s="150">
        <f aca="true" t="shared" si="1" ref="N13:N20">(J13-L13)/L13</f>
        <v>0.052122253661397625</v>
      </c>
    </row>
    <row r="14" spans="1:14" ht="18.75">
      <c r="A14" s="152" t="s">
        <v>8</v>
      </c>
      <c r="B14" s="131" t="s">
        <v>5</v>
      </c>
      <c r="C14" s="130">
        <v>299099</v>
      </c>
      <c r="D14" s="151"/>
      <c r="E14" s="130">
        <v>238761</v>
      </c>
      <c r="F14" s="153"/>
      <c r="G14" s="150">
        <f t="shared" si="0"/>
        <v>0.2527129640100351</v>
      </c>
      <c r="H14" s="130"/>
      <c r="I14" s="131" t="s">
        <v>5</v>
      </c>
      <c r="J14" s="130">
        <v>1111268</v>
      </c>
      <c r="K14" s="151"/>
      <c r="L14" s="130">
        <v>870628</v>
      </c>
      <c r="M14" s="153"/>
      <c r="N14" s="150">
        <f t="shared" si="1"/>
        <v>0.2763981861369035</v>
      </c>
    </row>
    <row r="15" spans="1:14" ht="18.75">
      <c r="A15" s="152" t="s">
        <v>9</v>
      </c>
      <c r="B15" s="131" t="s">
        <v>5</v>
      </c>
      <c r="C15" s="130">
        <v>154442</v>
      </c>
      <c r="D15" s="151"/>
      <c r="E15" s="130">
        <v>126782</v>
      </c>
      <c r="F15" s="153"/>
      <c r="G15" s="150">
        <f t="shared" si="0"/>
        <v>0.21816977173415786</v>
      </c>
      <c r="H15" s="130"/>
      <c r="I15" s="131" t="s">
        <v>5</v>
      </c>
      <c r="J15" s="149">
        <v>579857</v>
      </c>
      <c r="K15" s="151"/>
      <c r="L15" s="149">
        <v>469920</v>
      </c>
      <c r="M15" s="153"/>
      <c r="N15" s="150">
        <f t="shared" si="1"/>
        <v>0.2339483316309159</v>
      </c>
    </row>
    <row r="16" spans="1:14" ht="18.75">
      <c r="A16" s="152" t="s">
        <v>7</v>
      </c>
      <c r="B16" s="131" t="s">
        <v>5</v>
      </c>
      <c r="C16" s="154">
        <v>29002</v>
      </c>
      <c r="D16" s="151"/>
      <c r="E16" s="154">
        <v>25370</v>
      </c>
      <c r="F16" s="153"/>
      <c r="G16" s="155">
        <f t="shared" si="0"/>
        <v>0.14316121403232163</v>
      </c>
      <c r="H16" s="130"/>
      <c r="I16" s="131" t="s">
        <v>5</v>
      </c>
      <c r="J16" s="154">
        <v>106020</v>
      </c>
      <c r="K16" s="151"/>
      <c r="L16" s="154">
        <v>86903</v>
      </c>
      <c r="M16" s="153"/>
      <c r="N16" s="155">
        <f t="shared" si="1"/>
        <v>0.21998089824286848</v>
      </c>
    </row>
    <row r="17" spans="1:14" ht="18.75">
      <c r="A17" s="146" t="s">
        <v>48</v>
      </c>
      <c r="B17" s="131" t="s">
        <v>5</v>
      </c>
      <c r="C17" s="149">
        <f>SUM(C12:C16)</f>
        <v>1456558</v>
      </c>
      <c r="D17" s="151"/>
      <c r="E17" s="149">
        <f>SUM(E12:E16)</f>
        <v>1324225</v>
      </c>
      <c r="F17" s="153"/>
      <c r="G17" s="150">
        <f t="shared" si="0"/>
        <v>0.09993241329834432</v>
      </c>
      <c r="H17" s="130"/>
      <c r="I17" s="131" t="s">
        <v>5</v>
      </c>
      <c r="J17" s="130">
        <f>SUM(J12:J16)</f>
        <v>5646773</v>
      </c>
      <c r="K17" s="151"/>
      <c r="L17" s="149">
        <f>SUM(L12:L16)</f>
        <v>5086368</v>
      </c>
      <c r="M17" s="153"/>
      <c r="N17" s="150">
        <f t="shared" si="1"/>
        <v>0.11017783219774896</v>
      </c>
    </row>
    <row r="18" spans="1:14" ht="18.75">
      <c r="A18" s="152" t="s">
        <v>49</v>
      </c>
      <c r="B18" s="131" t="s">
        <v>5</v>
      </c>
      <c r="C18" s="149">
        <v>94205</v>
      </c>
      <c r="D18" s="151"/>
      <c r="E18" s="149">
        <v>77744</v>
      </c>
      <c r="F18" s="153"/>
      <c r="G18" s="150">
        <f t="shared" si="0"/>
        <v>0.2117333813541881</v>
      </c>
      <c r="H18" s="130"/>
      <c r="I18" s="131" t="s">
        <v>5</v>
      </c>
      <c r="J18" s="130">
        <v>354331</v>
      </c>
      <c r="K18" s="151"/>
      <c r="L18" s="130">
        <v>287676</v>
      </c>
      <c r="M18" s="153"/>
      <c r="N18" s="150">
        <f t="shared" si="1"/>
        <v>0.231701636563356</v>
      </c>
    </row>
    <row r="19" spans="1:14" ht="18.75">
      <c r="A19" s="152" t="s">
        <v>6</v>
      </c>
      <c r="B19" s="131" t="s">
        <v>5</v>
      </c>
      <c r="C19" s="130">
        <v>120571</v>
      </c>
      <c r="D19" s="151"/>
      <c r="E19" s="130">
        <v>106510</v>
      </c>
      <c r="F19" s="153"/>
      <c r="G19" s="155">
        <f t="shared" si="0"/>
        <v>0.1320157731668388</v>
      </c>
      <c r="H19" s="130"/>
      <c r="I19" s="131" t="s">
        <v>5</v>
      </c>
      <c r="J19" s="130">
        <v>423886</v>
      </c>
      <c r="K19" s="151"/>
      <c r="L19" s="130">
        <v>384824</v>
      </c>
      <c r="M19" s="153"/>
      <c r="N19" s="155">
        <f t="shared" si="1"/>
        <v>0.10150614306799992</v>
      </c>
    </row>
    <row r="20" spans="1:14" ht="18.75">
      <c r="A20" s="146" t="s">
        <v>10</v>
      </c>
      <c r="B20" s="131" t="s">
        <v>5</v>
      </c>
      <c r="C20" s="156">
        <f>SUM(C17:C19)</f>
        <v>1671334</v>
      </c>
      <c r="D20" s="157"/>
      <c r="E20" s="158">
        <f>SUM(E17:E19)</f>
        <v>1508479</v>
      </c>
      <c r="F20" s="153"/>
      <c r="G20" s="150">
        <f t="shared" si="0"/>
        <v>0.10795973957874123</v>
      </c>
      <c r="H20" s="130"/>
      <c r="I20" s="131" t="s">
        <v>5</v>
      </c>
      <c r="J20" s="156">
        <f>SUM(J17:J19)</f>
        <v>6424990</v>
      </c>
      <c r="K20" s="157"/>
      <c r="L20" s="158">
        <f>SUM(L17:L19)</f>
        <v>5758868</v>
      </c>
      <c r="M20" s="153"/>
      <c r="N20" s="150">
        <f t="shared" si="1"/>
        <v>0.1156689127099284</v>
      </c>
    </row>
    <row r="21" spans="1:14" ht="18.75">
      <c r="A21" s="159" t="s">
        <v>11</v>
      </c>
      <c r="B21" s="159"/>
      <c r="C21" s="160"/>
      <c r="D21" s="160"/>
      <c r="E21" s="161"/>
      <c r="F21" s="130"/>
      <c r="G21" s="130"/>
      <c r="H21" s="130"/>
      <c r="I21" s="159"/>
      <c r="J21" s="160"/>
      <c r="K21" s="160"/>
      <c r="L21" s="161"/>
      <c r="M21" s="130"/>
      <c r="N21" s="130"/>
    </row>
    <row r="22" spans="1:14" ht="18.75">
      <c r="A22" s="131" t="s">
        <v>89</v>
      </c>
      <c r="B22" s="131" t="s">
        <v>5</v>
      </c>
      <c r="C22" s="130">
        <v>662421</v>
      </c>
      <c r="D22" s="162"/>
      <c r="E22" s="130">
        <v>604390</v>
      </c>
      <c r="F22" s="130"/>
      <c r="G22" s="150">
        <f>(C22-E22)/E22</f>
        <v>0.09601581760121776</v>
      </c>
      <c r="H22" s="130"/>
      <c r="I22" s="131" t="s">
        <v>5</v>
      </c>
      <c r="J22" s="130">
        <v>2609788</v>
      </c>
      <c r="K22" s="162"/>
      <c r="L22" s="130">
        <v>2391310</v>
      </c>
      <c r="M22" s="130"/>
      <c r="N22" s="150">
        <f>(J22-L22)/L22</f>
        <v>0.09136331132308233</v>
      </c>
    </row>
    <row r="23" spans="1:14" ht="18.75">
      <c r="A23" s="152" t="s">
        <v>88</v>
      </c>
      <c r="B23" s="131" t="s">
        <v>5</v>
      </c>
      <c r="C23" s="130">
        <v>389055</v>
      </c>
      <c r="D23" s="162"/>
      <c r="E23" s="130">
        <v>342248</v>
      </c>
      <c r="F23" s="130"/>
      <c r="G23" s="150">
        <f>(C23-E23)/E23</f>
        <v>0.13676339964002712</v>
      </c>
      <c r="H23" s="130"/>
      <c r="I23" s="131" t="s">
        <v>5</v>
      </c>
      <c r="J23" s="149">
        <v>1427391</v>
      </c>
      <c r="K23" s="162"/>
      <c r="L23" s="149">
        <v>1250686</v>
      </c>
      <c r="M23" s="130"/>
      <c r="N23" s="150">
        <f>(J23-L23)/L23</f>
        <v>0.14128646198966008</v>
      </c>
    </row>
    <row r="24" spans="1:14" ht="18.75">
      <c r="A24" s="146" t="s">
        <v>12</v>
      </c>
      <c r="B24" s="131" t="s">
        <v>5</v>
      </c>
      <c r="C24" s="163">
        <f>SUM(C22:C23)</f>
        <v>1051476</v>
      </c>
      <c r="D24" s="162"/>
      <c r="E24" s="164">
        <f>SUM(E22:E23)</f>
        <v>946638</v>
      </c>
      <c r="F24" s="165"/>
      <c r="G24" s="166">
        <f>(C24-E24)/E24</f>
        <v>0.11074771982531866</v>
      </c>
      <c r="H24" s="130"/>
      <c r="I24" s="131" t="s">
        <v>5</v>
      </c>
      <c r="J24" s="164">
        <f>SUM(J22:J23)</f>
        <v>4037179</v>
      </c>
      <c r="K24" s="162"/>
      <c r="L24" s="164">
        <f>SUM(L22:L23)</f>
        <v>3641996</v>
      </c>
      <c r="M24" s="165"/>
      <c r="N24" s="166">
        <f>(J24-L24)/L24</f>
        <v>0.10850725810791664</v>
      </c>
    </row>
    <row r="25" spans="1:22" ht="18.75">
      <c r="A25" s="146"/>
      <c r="B25" s="131"/>
      <c r="C25" s="167"/>
      <c r="D25" s="162"/>
      <c r="E25" s="168"/>
      <c r="F25" s="165"/>
      <c r="G25" s="169"/>
      <c r="H25" s="130"/>
      <c r="I25" s="131"/>
      <c r="J25" s="170"/>
      <c r="K25" s="162"/>
      <c r="L25" s="171"/>
      <c r="M25" s="165"/>
      <c r="N25" s="169"/>
      <c r="V25" s="4" t="s">
        <v>5</v>
      </c>
    </row>
    <row r="26" spans="1:14" ht="18.75">
      <c r="A26" s="146" t="s">
        <v>13</v>
      </c>
      <c r="B26" s="172" t="s">
        <v>5</v>
      </c>
      <c r="C26" s="173">
        <f>C20-C24</f>
        <v>619858</v>
      </c>
      <c r="D26" s="174"/>
      <c r="E26" s="175">
        <f>E20-E24</f>
        <v>561841</v>
      </c>
      <c r="F26" s="173"/>
      <c r="G26" s="169">
        <f aca="true" t="shared" si="2" ref="G26:G35">(C26-E26)/E26</f>
        <v>0.10326231086730943</v>
      </c>
      <c r="H26" s="136"/>
      <c r="I26" s="172" t="s">
        <v>5</v>
      </c>
      <c r="J26" s="173">
        <f>J20-J24</f>
        <v>2387811</v>
      </c>
      <c r="K26" s="174"/>
      <c r="L26" s="175">
        <f>L20-L24</f>
        <v>2116872</v>
      </c>
      <c r="M26" s="173"/>
      <c r="N26" s="169">
        <f aca="true" t="shared" si="3" ref="N26:N34">(J26-L26)/L26</f>
        <v>0.12799026110223008</v>
      </c>
    </row>
    <row r="27" spans="1:14" ht="18.75">
      <c r="A27" s="152" t="s">
        <v>64</v>
      </c>
      <c r="B27" s="131" t="s">
        <v>5</v>
      </c>
      <c r="C27" s="176">
        <v>437013</v>
      </c>
      <c r="D27" s="162"/>
      <c r="E27" s="176">
        <v>399828</v>
      </c>
      <c r="F27" s="165"/>
      <c r="G27" s="150">
        <f t="shared" si="2"/>
        <v>0.0930024910711606</v>
      </c>
      <c r="H27" s="130"/>
      <c r="I27" s="131" t="s">
        <v>5</v>
      </c>
      <c r="J27" s="176">
        <v>1627064</v>
      </c>
      <c r="K27" s="162"/>
      <c r="L27" s="176">
        <v>1505475</v>
      </c>
      <c r="M27" s="165"/>
      <c r="N27" s="169">
        <f t="shared" si="3"/>
        <v>0.08076454275228749</v>
      </c>
    </row>
    <row r="28" spans="1:14" ht="18.75">
      <c r="A28" s="243" t="s">
        <v>215</v>
      </c>
      <c r="B28" s="131" t="s">
        <v>5</v>
      </c>
      <c r="C28" s="176">
        <v>2415889</v>
      </c>
      <c r="D28" s="162"/>
      <c r="E28" s="181">
        <v>0</v>
      </c>
      <c r="F28" s="165"/>
      <c r="G28" s="181">
        <v>0</v>
      </c>
      <c r="H28" s="130"/>
      <c r="I28" s="131"/>
      <c r="J28" s="176">
        <v>2415889</v>
      </c>
      <c r="K28" s="162"/>
      <c r="L28" s="181">
        <v>25000</v>
      </c>
      <c r="M28" s="165"/>
      <c r="N28" s="181">
        <v>0</v>
      </c>
    </row>
    <row r="29" spans="1:23" ht="18.75">
      <c r="A29" s="152" t="s">
        <v>144</v>
      </c>
      <c r="B29" s="131" t="s">
        <v>5</v>
      </c>
      <c r="C29" s="177">
        <v>0</v>
      </c>
      <c r="D29" s="178"/>
      <c r="E29" s="177">
        <v>0</v>
      </c>
      <c r="F29" s="165"/>
      <c r="G29" s="177">
        <v>0</v>
      </c>
      <c r="H29" s="130"/>
      <c r="I29" s="131"/>
      <c r="J29" s="154">
        <v>5021</v>
      </c>
      <c r="K29" s="178"/>
      <c r="L29" s="154">
        <v>-469</v>
      </c>
      <c r="M29" s="165"/>
      <c r="N29" s="177">
        <v>0</v>
      </c>
      <c r="W29" s="114"/>
    </row>
    <row r="30" spans="1:23" ht="18.75">
      <c r="A30" s="159" t="s">
        <v>200</v>
      </c>
      <c r="B30" s="131" t="s">
        <v>5</v>
      </c>
      <c r="C30" s="179">
        <f>C26-C27-C29-C28</f>
        <v>-2233044</v>
      </c>
      <c r="D30" s="180"/>
      <c r="E30" s="180">
        <f>E26-E27-E29</f>
        <v>162013</v>
      </c>
      <c r="F30" s="165"/>
      <c r="G30" s="181">
        <v>0</v>
      </c>
      <c r="H30" s="130"/>
      <c r="I30" s="131" t="s">
        <v>5</v>
      </c>
      <c r="J30" s="179">
        <f>J26-J27-J29-J28</f>
        <v>-1660163</v>
      </c>
      <c r="K30" s="180"/>
      <c r="L30" s="180">
        <f>L26-L27-L29-L28</f>
        <v>586866</v>
      </c>
      <c r="M30" s="165"/>
      <c r="N30" s="181">
        <v>0</v>
      </c>
      <c r="W30" s="114"/>
    </row>
    <row r="31" spans="1:23" ht="18.75">
      <c r="A31" s="131" t="s">
        <v>14</v>
      </c>
      <c r="B31" s="131" t="s">
        <v>5</v>
      </c>
      <c r="C31" s="149">
        <v>-139857</v>
      </c>
      <c r="D31" s="162"/>
      <c r="E31" s="149">
        <v>-97101</v>
      </c>
      <c r="F31" s="130"/>
      <c r="G31" s="150">
        <f t="shared" si="2"/>
        <v>0.4403250223993574</v>
      </c>
      <c r="H31" s="130"/>
      <c r="I31" s="131" t="s">
        <v>5</v>
      </c>
      <c r="J31" s="149">
        <v>-429058</v>
      </c>
      <c r="K31" s="162"/>
      <c r="L31" s="149">
        <v>-467753</v>
      </c>
      <c r="M31" s="130"/>
      <c r="N31" s="169">
        <f t="shared" si="3"/>
        <v>-0.08272528449844255</v>
      </c>
      <c r="W31" s="114"/>
    </row>
    <row r="32" spans="1:23" ht="18.75">
      <c r="A32" s="35" t="s">
        <v>216</v>
      </c>
      <c r="B32" s="131" t="s">
        <v>5</v>
      </c>
      <c r="C32" s="161">
        <v>-30</v>
      </c>
      <c r="D32" s="162"/>
      <c r="E32" s="161">
        <v>-49</v>
      </c>
      <c r="F32" s="130"/>
      <c r="G32" s="150">
        <f t="shared" si="2"/>
        <v>-0.3877551020408163</v>
      </c>
      <c r="H32" s="130"/>
      <c r="I32" s="131"/>
      <c r="J32" s="161">
        <v>-127</v>
      </c>
      <c r="K32" s="162"/>
      <c r="L32" s="161">
        <v>-22567</v>
      </c>
      <c r="M32" s="130"/>
      <c r="N32" s="169">
        <f t="shared" si="3"/>
        <v>-0.9943723135551912</v>
      </c>
      <c r="W32" s="114"/>
    </row>
    <row r="33" spans="1:14" ht="18.75">
      <c r="A33" s="131" t="s">
        <v>147</v>
      </c>
      <c r="B33" s="131" t="s">
        <v>5</v>
      </c>
      <c r="C33" s="149">
        <v>-567</v>
      </c>
      <c r="D33" s="162"/>
      <c r="E33" s="149">
        <v>-875</v>
      </c>
      <c r="F33" s="130"/>
      <c r="G33" s="150">
        <f>(C33-E33)/E33</f>
        <v>-0.352</v>
      </c>
      <c r="H33" s="130"/>
      <c r="I33" s="131" t="s">
        <v>5</v>
      </c>
      <c r="J33" s="149">
        <v>28364</v>
      </c>
      <c r="K33" s="162"/>
      <c r="L33" s="149">
        <v>165194</v>
      </c>
      <c r="M33" s="130"/>
      <c r="N33" s="169">
        <f>(J33-L33)/L33</f>
        <v>-0.8282988486264634</v>
      </c>
    </row>
    <row r="34" spans="1:14" ht="18.75">
      <c r="A34" s="131" t="s">
        <v>141</v>
      </c>
      <c r="B34" s="131" t="s">
        <v>5</v>
      </c>
      <c r="C34" s="181">
        <v>0</v>
      </c>
      <c r="D34" s="162"/>
      <c r="E34" s="181">
        <v>0</v>
      </c>
      <c r="F34" s="130"/>
      <c r="G34" s="181">
        <v>0</v>
      </c>
      <c r="H34" s="130"/>
      <c r="I34" s="131"/>
      <c r="J34" s="149">
        <v>-7006</v>
      </c>
      <c r="K34" s="162"/>
      <c r="L34" s="149">
        <v>-450069</v>
      </c>
      <c r="M34" s="130"/>
      <c r="N34" s="169">
        <f t="shared" si="3"/>
        <v>-0.984433497974755</v>
      </c>
    </row>
    <row r="35" spans="1:14" ht="18.75">
      <c r="A35" s="131" t="s">
        <v>15</v>
      </c>
      <c r="B35" s="131" t="s">
        <v>5</v>
      </c>
      <c r="C35" s="182">
        <v>-5725</v>
      </c>
      <c r="D35" s="162"/>
      <c r="E35" s="182">
        <v>-2675</v>
      </c>
      <c r="F35" s="165"/>
      <c r="G35" s="155">
        <f t="shared" si="2"/>
        <v>1.1401869158878504</v>
      </c>
      <c r="H35" s="130"/>
      <c r="I35" s="131" t="s">
        <v>5</v>
      </c>
      <c r="J35" s="182">
        <v>-8923</v>
      </c>
      <c r="K35" s="162"/>
      <c r="L35" s="182">
        <v>-3557</v>
      </c>
      <c r="M35" s="165"/>
      <c r="N35" s="177">
        <v>0</v>
      </c>
    </row>
    <row r="36" spans="1:14" ht="18.75">
      <c r="A36" s="183" t="s">
        <v>201</v>
      </c>
      <c r="B36" s="131" t="s">
        <v>5</v>
      </c>
      <c r="C36" s="130"/>
      <c r="D36" s="148"/>
      <c r="E36" s="149"/>
      <c r="F36" s="130"/>
      <c r="G36" s="130"/>
      <c r="H36" s="130"/>
      <c r="I36" s="131" t="s">
        <v>5</v>
      </c>
      <c r="J36" s="131"/>
      <c r="K36" s="131"/>
      <c r="L36" s="184"/>
      <c r="M36" s="131"/>
      <c r="N36" s="151"/>
    </row>
    <row r="37" spans="1:14" ht="18.75">
      <c r="A37" s="183" t="s">
        <v>210</v>
      </c>
      <c r="B37" s="131" t="s">
        <v>5</v>
      </c>
      <c r="C37" s="4"/>
      <c r="D37" s="4"/>
      <c r="E37" s="4"/>
      <c r="F37" s="4"/>
      <c r="G37" s="4"/>
      <c r="H37" s="4"/>
      <c r="L37" s="4"/>
      <c r="N37" s="4"/>
    </row>
    <row r="38" spans="1:14" ht="18.75">
      <c r="A38" s="183" t="s">
        <v>211</v>
      </c>
      <c r="B38" s="131" t="s">
        <v>5</v>
      </c>
      <c r="C38" s="4"/>
      <c r="D38" s="4"/>
      <c r="E38" s="4"/>
      <c r="F38" s="4"/>
      <c r="G38" s="4"/>
      <c r="H38" s="4"/>
      <c r="L38" s="4"/>
      <c r="N38" s="4"/>
    </row>
    <row r="39" spans="1:14" ht="18.75">
      <c r="A39" s="183" t="s">
        <v>212</v>
      </c>
      <c r="B39" s="131" t="s">
        <v>5</v>
      </c>
      <c r="C39" s="179">
        <f>C30+SUM(C31:C35)</f>
        <v>-2379223</v>
      </c>
      <c r="D39" s="179"/>
      <c r="E39" s="180">
        <f>E30+SUM(E31:E35)</f>
        <v>61313</v>
      </c>
      <c r="F39" s="165"/>
      <c r="G39" s="181">
        <v>0</v>
      </c>
      <c r="H39" s="130"/>
      <c r="I39" s="131" t="s">
        <v>5</v>
      </c>
      <c r="J39" s="179">
        <f>J30+SUM(J31:J35)</f>
        <v>-2076913</v>
      </c>
      <c r="K39" s="179"/>
      <c r="L39" s="180">
        <f>L30+SUM(L31:L35)</f>
        <v>-191886</v>
      </c>
      <c r="M39" s="165"/>
      <c r="N39" s="181">
        <v>0</v>
      </c>
    </row>
    <row r="40" spans="1:23" ht="18.75">
      <c r="A40" s="131" t="s">
        <v>217</v>
      </c>
      <c r="B40" s="131" t="s">
        <v>5</v>
      </c>
      <c r="C40" s="154">
        <v>-1053947</v>
      </c>
      <c r="D40" s="160"/>
      <c r="E40" s="154">
        <f>68201+1288</f>
        <v>69489</v>
      </c>
      <c r="F40" s="165"/>
      <c r="G40" s="177">
        <v>0</v>
      </c>
      <c r="H40" s="130"/>
      <c r="I40" s="131" t="s">
        <v>5</v>
      </c>
      <c r="J40" s="154">
        <v>-916510</v>
      </c>
      <c r="K40" s="160"/>
      <c r="L40" s="154">
        <v>-68299</v>
      </c>
      <c r="M40" s="165"/>
      <c r="N40" s="177">
        <v>0</v>
      </c>
      <c r="W40" s="125"/>
    </row>
    <row r="41" spans="1:14" ht="18.75">
      <c r="A41" s="159" t="s">
        <v>218</v>
      </c>
      <c r="B41" s="131" t="s">
        <v>5</v>
      </c>
      <c r="C41" s="4"/>
      <c r="D41" s="4"/>
      <c r="E41" s="4"/>
      <c r="F41" s="4"/>
      <c r="G41" s="4"/>
      <c r="H41" s="4"/>
      <c r="L41" s="4"/>
      <c r="N41" s="4"/>
    </row>
    <row r="42" spans="1:14" ht="18.75">
      <c r="A42" s="159" t="s">
        <v>213</v>
      </c>
      <c r="B42" s="131" t="s">
        <v>5</v>
      </c>
      <c r="C42" s="4"/>
      <c r="D42" s="4"/>
      <c r="E42" s="4"/>
      <c r="F42" s="4"/>
      <c r="G42" s="4"/>
      <c r="H42" s="4"/>
      <c r="L42" s="4"/>
      <c r="N42" s="4"/>
    </row>
    <row r="43" spans="1:14" ht="18.75">
      <c r="A43" s="159" t="s">
        <v>214</v>
      </c>
      <c r="B43" s="131" t="s">
        <v>5</v>
      </c>
      <c r="C43" s="165">
        <f>C39-C40</f>
        <v>-1325276</v>
      </c>
      <c r="D43" s="179"/>
      <c r="E43" s="176">
        <f>E39-E40</f>
        <v>-8176</v>
      </c>
      <c r="F43" s="165"/>
      <c r="G43" s="181">
        <v>0</v>
      </c>
      <c r="H43" s="165"/>
      <c r="I43" s="195" t="s">
        <v>5</v>
      </c>
      <c r="J43" s="165">
        <f>J39-J40</f>
        <v>-1160403</v>
      </c>
      <c r="K43" s="179"/>
      <c r="L43" s="176">
        <f>L39-L40</f>
        <v>-123587</v>
      </c>
      <c r="M43" s="165"/>
      <c r="N43" s="181">
        <v>0</v>
      </c>
    </row>
    <row r="44" spans="1:23" ht="18.75">
      <c r="A44" s="131" t="s">
        <v>63</v>
      </c>
      <c r="B44" s="131" t="s">
        <v>5</v>
      </c>
      <c r="C44" s="181">
        <v>0</v>
      </c>
      <c r="D44" s="179"/>
      <c r="E44" s="181">
        <v>-987</v>
      </c>
      <c r="F44" s="165"/>
      <c r="G44" s="181">
        <v>0</v>
      </c>
      <c r="H44" s="165"/>
      <c r="I44" s="195" t="s">
        <v>5</v>
      </c>
      <c r="J44" s="176">
        <v>-1203</v>
      </c>
      <c r="K44" s="179"/>
      <c r="L44" s="176">
        <v>-6116</v>
      </c>
      <c r="M44" s="165"/>
      <c r="N44" s="169">
        <f>(J44-L44)/L44</f>
        <v>-0.8033028122956181</v>
      </c>
      <c r="W44" s="126"/>
    </row>
    <row r="45" spans="1:23" ht="18.75">
      <c r="A45" s="131" t="s">
        <v>209</v>
      </c>
      <c r="B45" s="131"/>
      <c r="C45" s="177">
        <v>-2184</v>
      </c>
      <c r="D45" s="160"/>
      <c r="E45" s="177">
        <v>-2096</v>
      </c>
      <c r="F45" s="165"/>
      <c r="G45" s="155">
        <f>(C45-E45)/E45</f>
        <v>0.04198473282442748</v>
      </c>
      <c r="H45" s="130"/>
      <c r="I45" s="131"/>
      <c r="J45" s="154">
        <v>-3509</v>
      </c>
      <c r="K45" s="160"/>
      <c r="L45" s="154">
        <v>-8098</v>
      </c>
      <c r="M45" s="165"/>
      <c r="N45" s="155">
        <f>(J45-L45)/L45</f>
        <v>-0.5666831316374413</v>
      </c>
      <c r="W45" s="126"/>
    </row>
    <row r="46" spans="1:23" ht="18.75">
      <c r="A46" s="159" t="s">
        <v>219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W46" s="126"/>
    </row>
    <row r="47" spans="1:14" ht="18.75">
      <c r="A47" s="159" t="s">
        <v>190</v>
      </c>
      <c r="B47" s="4" t="s">
        <v>5</v>
      </c>
      <c r="C47" s="176">
        <f>C43+C44+C45</f>
        <v>-1327460</v>
      </c>
      <c r="D47" s="4"/>
      <c r="E47" s="176">
        <f>E43+E44+E45</f>
        <v>-11259</v>
      </c>
      <c r="F47" s="165"/>
      <c r="G47" s="181">
        <v>0</v>
      </c>
      <c r="H47" s="130"/>
      <c r="J47" s="176">
        <f>J43+J44+J45</f>
        <v>-1165115</v>
      </c>
      <c r="L47" s="176">
        <f>L43+L44+L45</f>
        <v>-137801</v>
      </c>
      <c r="M47" s="165"/>
      <c r="N47" s="181">
        <v>0</v>
      </c>
    </row>
    <row r="48" spans="1:14" ht="18.75">
      <c r="A48" s="131" t="s">
        <v>191</v>
      </c>
      <c r="B48" s="131"/>
      <c r="C48" s="149"/>
      <c r="D48" s="186"/>
      <c r="E48" s="149"/>
      <c r="F48" s="149"/>
      <c r="G48" s="149"/>
      <c r="H48" s="149"/>
      <c r="I48" s="35"/>
      <c r="J48" s="149"/>
      <c r="K48" s="162"/>
      <c r="L48" s="149"/>
      <c r="M48" s="130"/>
      <c r="N48" s="130"/>
    </row>
    <row r="49" spans="1:14" ht="18.75">
      <c r="A49" s="147" t="s">
        <v>192</v>
      </c>
      <c r="B49" s="131" t="s">
        <v>5</v>
      </c>
      <c r="C49" s="154">
        <v>-1210190</v>
      </c>
      <c r="D49" s="188"/>
      <c r="E49" s="177">
        <v>0</v>
      </c>
      <c r="F49" s="187"/>
      <c r="G49" s="177">
        <v>0</v>
      </c>
      <c r="H49" s="149"/>
      <c r="I49" s="35"/>
      <c r="J49" s="154">
        <v>-1210190</v>
      </c>
      <c r="K49" s="189"/>
      <c r="L49" s="177">
        <v>0</v>
      </c>
      <c r="M49" s="190"/>
      <c r="N49" s="177">
        <v>0</v>
      </c>
    </row>
    <row r="50" spans="1:14" ht="19.5" thickBot="1">
      <c r="A50" s="183" t="s">
        <v>220</v>
      </c>
      <c r="B50" s="131" t="s">
        <v>4</v>
      </c>
      <c r="C50" s="185">
        <f>C47+C49</f>
        <v>-2537650</v>
      </c>
      <c r="D50" s="131" t="s">
        <v>4</v>
      </c>
      <c r="E50" s="185">
        <f>E47+E49</f>
        <v>-11259</v>
      </c>
      <c r="F50" s="187"/>
      <c r="G50" s="181">
        <v>0</v>
      </c>
      <c r="H50" s="149"/>
      <c r="I50" s="131" t="s">
        <v>4</v>
      </c>
      <c r="J50" s="185">
        <f>J47+J49</f>
        <v>-2375305</v>
      </c>
      <c r="K50" s="131" t="s">
        <v>4</v>
      </c>
      <c r="L50" s="185">
        <f>L47+L49</f>
        <v>-137801</v>
      </c>
      <c r="M50" s="190"/>
      <c r="N50" s="181">
        <v>0</v>
      </c>
    </row>
    <row r="51" spans="1:14" ht="19.5" thickTop="1">
      <c r="A51" s="183"/>
      <c r="B51" s="131"/>
      <c r="C51" s="187"/>
      <c r="D51" s="151"/>
      <c r="E51" s="187"/>
      <c r="F51" s="190"/>
      <c r="G51" s="190"/>
      <c r="H51" s="130"/>
      <c r="I51" s="131"/>
      <c r="J51" s="187"/>
      <c r="K51" s="151"/>
      <c r="L51" s="187"/>
      <c r="M51" s="190"/>
      <c r="N51" s="190"/>
    </row>
    <row r="52" spans="1:14" ht="18.75" hidden="1">
      <c r="A52" s="131"/>
      <c r="B52" s="191" t="s">
        <v>4</v>
      </c>
      <c r="C52" s="192">
        <v>-0.05</v>
      </c>
      <c r="D52" s="157" t="s">
        <v>4</v>
      </c>
      <c r="E52" s="192">
        <v>0.23</v>
      </c>
      <c r="F52" s="131"/>
      <c r="G52" s="131"/>
      <c r="H52" s="131"/>
      <c r="I52" s="131"/>
      <c r="J52" s="35"/>
      <c r="K52" s="151"/>
      <c r="L52" s="184"/>
      <c r="M52" s="131"/>
      <c r="N52" s="151"/>
    </row>
    <row r="53" spans="1:14" ht="18.75" hidden="1">
      <c r="A53" s="131"/>
      <c r="B53" s="131"/>
      <c r="C53" s="35"/>
      <c r="D53" s="151"/>
      <c r="E53" s="35"/>
      <c r="F53" s="131"/>
      <c r="G53" s="131"/>
      <c r="H53" s="131"/>
      <c r="I53" s="131"/>
      <c r="J53" s="35"/>
      <c r="K53" s="151"/>
      <c r="L53" s="184"/>
      <c r="M53" s="131"/>
      <c r="N53" s="151"/>
    </row>
    <row r="54" spans="1:14" ht="18.75" hidden="1">
      <c r="A54" s="131"/>
      <c r="B54" s="131" t="s">
        <v>5</v>
      </c>
      <c r="C54" s="161">
        <v>270504264</v>
      </c>
      <c r="D54" s="151"/>
      <c r="E54" s="161">
        <v>270250069</v>
      </c>
      <c r="F54" s="131"/>
      <c r="G54" s="131"/>
      <c r="H54" s="131"/>
      <c r="I54" s="131"/>
      <c r="J54" s="35"/>
      <c r="K54" s="151"/>
      <c r="L54" s="184"/>
      <c r="M54" s="131"/>
      <c r="N54" s="151"/>
    </row>
    <row r="55" spans="1:14" ht="18.75">
      <c r="A55" s="131"/>
      <c r="B55" s="131"/>
      <c r="C55" s="161"/>
      <c r="D55" s="151"/>
      <c r="E55" s="161"/>
      <c r="F55" s="131"/>
      <c r="G55" s="131"/>
      <c r="H55" s="131"/>
      <c r="I55" s="131"/>
      <c r="J55" s="35"/>
      <c r="K55" s="151"/>
      <c r="L55" s="184"/>
      <c r="M55" s="131"/>
      <c r="N55" s="151"/>
    </row>
    <row r="56" spans="1:14" ht="18.75">
      <c r="A56" s="131"/>
      <c r="B56" s="131"/>
      <c r="C56" s="131"/>
      <c r="D56" s="193"/>
      <c r="E56" s="194"/>
      <c r="F56" s="131"/>
      <c r="G56" s="131"/>
      <c r="H56" s="131"/>
      <c r="I56" s="131"/>
      <c r="J56" s="131"/>
      <c r="K56" s="151"/>
      <c r="L56" s="184"/>
      <c r="M56" s="131"/>
      <c r="N56" s="151"/>
    </row>
    <row r="57" spans="1:14" ht="18.75">
      <c r="A57" s="131"/>
      <c r="B57" s="131"/>
      <c r="C57" s="131"/>
      <c r="D57" s="193"/>
      <c r="E57" s="194"/>
      <c r="F57" s="131"/>
      <c r="G57" s="131"/>
      <c r="H57" s="129"/>
      <c r="I57" s="131"/>
      <c r="J57" s="131"/>
      <c r="K57" s="131"/>
      <c r="L57" s="35"/>
      <c r="M57" s="131"/>
      <c r="N57" s="131"/>
    </row>
    <row r="58" spans="1:14" ht="18.75">
      <c r="A58" s="131"/>
      <c r="B58" s="131"/>
      <c r="C58" s="131"/>
      <c r="D58" s="193"/>
      <c r="E58" s="35"/>
      <c r="F58" s="131"/>
      <c r="G58" s="131"/>
      <c r="H58" s="129"/>
      <c r="I58" s="131"/>
      <c r="J58" s="131"/>
      <c r="K58" s="131"/>
      <c r="L58" s="35"/>
      <c r="M58" s="131"/>
      <c r="N58" s="131"/>
    </row>
    <row r="59" spans="1:14" ht="18.75">
      <c r="A59" s="251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</row>
    <row r="60" spans="1:14" ht="18.75">
      <c r="A60" s="131"/>
      <c r="B60" s="131"/>
      <c r="C60" s="131"/>
      <c r="D60" s="193"/>
      <c r="E60" s="35"/>
      <c r="F60" s="131"/>
      <c r="G60" s="131"/>
      <c r="H60" s="130"/>
      <c r="I60" s="131"/>
      <c r="J60" s="131"/>
      <c r="K60" s="131"/>
      <c r="L60" s="35"/>
      <c r="M60" s="131"/>
      <c r="N60" s="195"/>
    </row>
    <row r="61" spans="1:14" ht="18.75">
      <c r="A61" s="250"/>
      <c r="B61" s="250"/>
      <c r="C61" s="250"/>
      <c r="D61" s="250"/>
      <c r="E61" s="250"/>
      <c r="F61" s="250"/>
      <c r="G61" s="250"/>
      <c r="H61" s="130"/>
      <c r="I61" s="131"/>
      <c r="J61" s="131"/>
      <c r="K61" s="131"/>
      <c r="L61" s="35"/>
      <c r="M61" s="131"/>
      <c r="N61" s="131"/>
    </row>
    <row r="62" spans="1:14" ht="18.75">
      <c r="A62" s="131"/>
      <c r="B62" s="131"/>
      <c r="C62" s="131"/>
      <c r="D62" s="131"/>
      <c r="E62" s="35"/>
      <c r="F62" s="131"/>
      <c r="G62" s="131"/>
      <c r="H62" s="130"/>
      <c r="I62" s="131"/>
      <c r="J62" s="131"/>
      <c r="K62" s="131"/>
      <c r="L62" s="35"/>
      <c r="M62" s="131"/>
      <c r="N62" s="131"/>
    </row>
    <row r="63" spans="3:14" ht="12.75">
      <c r="C63" s="4"/>
      <c r="D63" s="23"/>
      <c r="E63" s="68"/>
      <c r="F63" s="4"/>
      <c r="G63" s="4"/>
      <c r="L63" s="68"/>
      <c r="N63" s="4"/>
    </row>
    <row r="64" spans="3:14" ht="12.75">
      <c r="C64" s="4"/>
      <c r="D64" s="23"/>
      <c r="E64" s="68"/>
      <c r="F64" s="4"/>
      <c r="G64" s="4"/>
      <c r="L64" s="68"/>
      <c r="N64" s="4"/>
    </row>
    <row r="65" spans="1:22" s="23" customFormat="1" ht="12.75">
      <c r="A65" s="4"/>
      <c r="B65" s="4"/>
      <c r="C65" s="4"/>
      <c r="E65" s="68"/>
      <c r="F65" s="4"/>
      <c r="G65" s="4"/>
      <c r="H65" s="22"/>
      <c r="I65" s="4"/>
      <c r="J65" s="4"/>
      <c r="K65" s="4"/>
      <c r="L65" s="68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2:14" ht="12.75">
      <c r="B66" s="4" t="s">
        <v>5</v>
      </c>
      <c r="L66" s="68"/>
      <c r="N66" s="4"/>
    </row>
    <row r="67" spans="2:14" ht="12.75">
      <c r="B67" s="4" t="s">
        <v>5</v>
      </c>
      <c r="L67" s="68"/>
      <c r="N67" s="4"/>
    </row>
    <row r="68" spans="2:22" ht="12.75">
      <c r="B68" s="4" t="s">
        <v>5</v>
      </c>
      <c r="K68" s="3"/>
      <c r="L68" s="99"/>
      <c r="M68" s="3"/>
      <c r="N68" s="18"/>
      <c r="O68" s="3"/>
      <c r="P68" s="3"/>
      <c r="Q68" s="3"/>
      <c r="R68" s="3"/>
      <c r="S68" s="3"/>
      <c r="T68" s="3"/>
      <c r="U68" s="3"/>
      <c r="V68" s="3"/>
    </row>
    <row r="69" spans="2:22" ht="12.75">
      <c r="B69" s="4" t="s">
        <v>5</v>
      </c>
      <c r="K69" s="3"/>
      <c r="L69" s="99"/>
      <c r="M69" s="3"/>
      <c r="N69" s="18"/>
      <c r="O69" s="3"/>
      <c r="P69" s="3"/>
      <c r="Q69" s="3"/>
      <c r="R69" s="3"/>
      <c r="S69" s="3"/>
      <c r="T69" s="3"/>
      <c r="U69" s="3"/>
      <c r="V69" s="3"/>
    </row>
    <row r="70" spans="2:22" ht="12.75">
      <c r="B70" s="4" t="s">
        <v>5</v>
      </c>
      <c r="K70" s="3"/>
      <c r="L70" s="99"/>
      <c r="M70" s="3"/>
      <c r="N70" s="18"/>
      <c r="O70" s="3"/>
      <c r="P70" s="3"/>
      <c r="Q70" s="3"/>
      <c r="R70" s="3"/>
      <c r="S70" s="3"/>
      <c r="T70" s="3"/>
      <c r="U70" s="3"/>
      <c r="V70" s="3"/>
    </row>
    <row r="71" spans="2:22" ht="12.75">
      <c r="B71" s="4" t="s">
        <v>5</v>
      </c>
      <c r="K71" s="3"/>
      <c r="L71" s="99"/>
      <c r="M71" s="3"/>
      <c r="N71" s="18"/>
      <c r="O71" s="3"/>
      <c r="P71" s="3"/>
      <c r="Q71" s="3"/>
      <c r="R71" s="3"/>
      <c r="S71" s="3"/>
      <c r="T71" s="3"/>
      <c r="U71" s="3"/>
      <c r="V71" s="3"/>
    </row>
    <row r="72" spans="2:22" ht="12.75">
      <c r="B72" s="4" t="s">
        <v>5</v>
      </c>
      <c r="K72" s="3"/>
      <c r="L72" s="99"/>
      <c r="M72" s="3"/>
      <c r="N72" s="18"/>
      <c r="O72" s="3"/>
      <c r="P72" s="3"/>
      <c r="Q72" s="3"/>
      <c r="R72" s="3"/>
      <c r="S72" s="3"/>
      <c r="T72" s="3"/>
      <c r="U72" s="3"/>
      <c r="V72" s="3"/>
    </row>
    <row r="73" spans="2:22" ht="12.75">
      <c r="B73" s="4" t="s">
        <v>5</v>
      </c>
      <c r="K73" s="3"/>
      <c r="L73" s="99"/>
      <c r="M73" s="3"/>
      <c r="N73" s="18"/>
      <c r="O73" s="3"/>
      <c r="P73" s="3"/>
      <c r="Q73" s="3"/>
      <c r="R73" s="3"/>
      <c r="S73" s="3"/>
      <c r="T73" s="3"/>
      <c r="U73" s="3"/>
      <c r="V73" s="3"/>
    </row>
    <row r="74" spans="2:22" ht="12.75">
      <c r="B74" s="4" t="s">
        <v>5</v>
      </c>
      <c r="K74" s="3"/>
      <c r="L74" s="99"/>
      <c r="M74" s="3"/>
      <c r="N74" s="18"/>
      <c r="O74" s="3"/>
      <c r="P74" s="3"/>
      <c r="Q74" s="3"/>
      <c r="R74" s="3"/>
      <c r="S74" s="3"/>
      <c r="T74" s="3"/>
      <c r="U74" s="3"/>
      <c r="V74" s="3"/>
    </row>
    <row r="75" spans="2:22" ht="12.75">
      <c r="B75" s="4" t="s">
        <v>5</v>
      </c>
      <c r="K75" s="3"/>
      <c r="L75" s="99"/>
      <c r="M75" s="3"/>
      <c r="N75" s="18"/>
      <c r="O75" s="3"/>
      <c r="P75" s="3"/>
      <c r="Q75" s="3"/>
      <c r="R75" s="3"/>
      <c r="S75" s="3"/>
      <c r="T75" s="3"/>
      <c r="U75" s="3"/>
      <c r="V75" s="3"/>
    </row>
    <row r="76" spans="2:22" ht="12.75">
      <c r="B76" s="4" t="s">
        <v>5</v>
      </c>
      <c r="K76" s="3"/>
      <c r="L76" s="99"/>
      <c r="M76" s="3"/>
      <c r="N76" s="18"/>
      <c r="O76" s="3"/>
      <c r="P76" s="3"/>
      <c r="Q76" s="3"/>
      <c r="R76" s="3"/>
      <c r="S76" s="3"/>
      <c r="T76" s="3"/>
      <c r="U76" s="3"/>
      <c r="V76" s="3"/>
    </row>
    <row r="77" spans="2:22" ht="12.75">
      <c r="B77" s="4" t="s">
        <v>5</v>
      </c>
      <c r="K77" s="3"/>
      <c r="L77" s="99"/>
      <c r="M77" s="3"/>
      <c r="N77" s="18"/>
      <c r="O77" s="3"/>
      <c r="P77" s="3"/>
      <c r="Q77" s="3"/>
      <c r="R77" s="3"/>
      <c r="S77" s="3"/>
      <c r="T77" s="3"/>
      <c r="U77" s="3"/>
      <c r="V77" s="3"/>
    </row>
    <row r="78" spans="2:22" ht="12.75">
      <c r="B78" s="4" t="s">
        <v>5</v>
      </c>
      <c r="K78" s="3"/>
      <c r="L78" s="99"/>
      <c r="M78" s="3"/>
      <c r="N78" s="18"/>
      <c r="O78" s="3"/>
      <c r="P78" s="3"/>
      <c r="Q78" s="3"/>
      <c r="R78" s="3"/>
      <c r="S78" s="3"/>
      <c r="T78" s="3"/>
      <c r="U78" s="3"/>
      <c r="V78" s="3"/>
    </row>
    <row r="79" spans="2:22" ht="12.75">
      <c r="B79" s="4" t="s">
        <v>5</v>
      </c>
      <c r="K79" s="3"/>
      <c r="L79" s="99"/>
      <c r="M79" s="3"/>
      <c r="N79" s="18"/>
      <c r="O79" s="3"/>
      <c r="P79" s="3"/>
      <c r="Q79" s="3"/>
      <c r="R79" s="3"/>
      <c r="S79" s="3"/>
      <c r="T79" s="3"/>
      <c r="U79" s="3"/>
      <c r="V79" s="3"/>
    </row>
    <row r="80" spans="2:22" ht="12.75">
      <c r="B80" s="4" t="s">
        <v>5</v>
      </c>
      <c r="K80" s="3"/>
      <c r="L80" s="99"/>
      <c r="M80" s="3"/>
      <c r="N80" s="18"/>
      <c r="O80" s="3"/>
      <c r="P80" s="3"/>
      <c r="Q80" s="3"/>
      <c r="R80" s="3"/>
      <c r="S80" s="3"/>
      <c r="T80" s="3"/>
      <c r="U80" s="3"/>
      <c r="V80" s="3"/>
    </row>
    <row r="81" spans="2:22" ht="12.75">
      <c r="B81" s="4" t="s">
        <v>5</v>
      </c>
      <c r="K81" s="3"/>
      <c r="L81" s="99"/>
      <c r="M81" s="3"/>
      <c r="N81" s="18"/>
      <c r="O81" s="3"/>
      <c r="P81" s="3"/>
      <c r="Q81" s="3"/>
      <c r="R81" s="3"/>
      <c r="S81" s="3"/>
      <c r="T81" s="3"/>
      <c r="U81" s="3"/>
      <c r="V81" s="3"/>
    </row>
    <row r="82" spans="2:22" ht="12.75">
      <c r="B82" s="4" t="s">
        <v>5</v>
      </c>
      <c r="K82" s="3"/>
      <c r="L82" s="99"/>
      <c r="M82" s="3"/>
      <c r="N82" s="18"/>
      <c r="O82" s="3"/>
      <c r="P82" s="3"/>
      <c r="Q82" s="3"/>
      <c r="R82" s="3"/>
      <c r="S82" s="3"/>
      <c r="T82" s="3"/>
      <c r="U82" s="3"/>
      <c r="V82" s="3"/>
    </row>
    <row r="83" spans="2:22" ht="12.75">
      <c r="B83" s="4" t="s">
        <v>5</v>
      </c>
      <c r="K83" s="3"/>
      <c r="L83" s="99"/>
      <c r="M83" s="3"/>
      <c r="N83" s="18"/>
      <c r="O83" s="3"/>
      <c r="P83" s="3"/>
      <c r="Q83" s="3"/>
      <c r="R83" s="3"/>
      <c r="S83" s="3"/>
      <c r="T83" s="3"/>
      <c r="U83" s="3"/>
      <c r="V83" s="3"/>
    </row>
    <row r="84" spans="2:22" ht="12.75">
      <c r="B84" s="4" t="s">
        <v>5</v>
      </c>
      <c r="K84" s="3"/>
      <c r="L84" s="99"/>
      <c r="M84" s="3"/>
      <c r="N84" s="18"/>
      <c r="O84" s="3"/>
      <c r="P84" s="3"/>
      <c r="Q84" s="3"/>
      <c r="R84" s="3"/>
      <c r="S84" s="3"/>
      <c r="T84" s="3"/>
      <c r="U84" s="3"/>
      <c r="V84" s="3"/>
    </row>
    <row r="85" spans="2:22" ht="12.75">
      <c r="B85" s="4" t="s">
        <v>5</v>
      </c>
      <c r="K85" s="3"/>
      <c r="L85" s="99"/>
      <c r="M85" s="3"/>
      <c r="N85" s="18"/>
      <c r="O85" s="3"/>
      <c r="P85" s="3"/>
      <c r="Q85" s="3"/>
      <c r="R85" s="3"/>
      <c r="S85" s="3"/>
      <c r="T85" s="3"/>
      <c r="U85" s="3"/>
      <c r="V85" s="3"/>
    </row>
    <row r="86" spans="11:22" ht="12.75">
      <c r="K86" s="3"/>
      <c r="L86" s="99"/>
      <c r="M86" s="3"/>
      <c r="N86" s="18"/>
      <c r="O86" s="3"/>
      <c r="P86" s="3"/>
      <c r="Q86" s="3"/>
      <c r="R86" s="3"/>
      <c r="S86" s="3"/>
      <c r="T86" s="3"/>
      <c r="U86" s="3"/>
      <c r="V86" s="3"/>
    </row>
    <row r="87" spans="11:22" ht="12.75">
      <c r="K87" s="3"/>
      <c r="L87" s="99"/>
      <c r="M87" s="3"/>
      <c r="N87" s="18"/>
      <c r="O87" s="3"/>
      <c r="P87" s="3"/>
      <c r="Q87" s="3"/>
      <c r="R87" s="3"/>
      <c r="S87" s="3"/>
      <c r="T87" s="3"/>
      <c r="U87" s="3"/>
      <c r="V87" s="3"/>
    </row>
    <row r="88" spans="11:22" ht="12.75">
      <c r="K88" s="3"/>
      <c r="L88" s="99"/>
      <c r="M88" s="3"/>
      <c r="N88" s="18"/>
      <c r="O88" s="3"/>
      <c r="P88" s="3"/>
      <c r="Q88" s="3"/>
      <c r="R88" s="3"/>
      <c r="S88" s="3"/>
      <c r="T88" s="3"/>
      <c r="U88" s="3"/>
      <c r="V88" s="3"/>
    </row>
    <row r="89" spans="11:22" ht="12.75">
      <c r="K89" s="3"/>
      <c r="L89" s="99"/>
      <c r="M89" s="3"/>
      <c r="N89" s="18"/>
      <c r="O89" s="3"/>
      <c r="P89" s="3"/>
      <c r="Q89" s="3"/>
      <c r="R89" s="3"/>
      <c r="S89" s="3"/>
      <c r="T89" s="3"/>
      <c r="U89" s="3"/>
      <c r="V89" s="3"/>
    </row>
    <row r="90" spans="11:22" ht="12.75">
      <c r="K90" s="3"/>
      <c r="L90" s="99"/>
      <c r="M90" s="3"/>
      <c r="N90" s="18"/>
      <c r="O90" s="3"/>
      <c r="P90" s="3"/>
      <c r="Q90" s="3"/>
      <c r="R90" s="3"/>
      <c r="S90" s="3"/>
      <c r="T90" s="3"/>
      <c r="U90" s="3"/>
      <c r="V90" s="3"/>
    </row>
    <row r="91" spans="11:22" ht="12.75">
      <c r="K91" s="3"/>
      <c r="L91" s="99"/>
      <c r="M91" s="3"/>
      <c r="N91" s="18"/>
      <c r="O91" s="3"/>
      <c r="P91" s="3"/>
      <c r="Q91" s="3"/>
      <c r="R91" s="3"/>
      <c r="S91" s="3"/>
      <c r="T91" s="3"/>
      <c r="U91" s="3"/>
      <c r="V91" s="3"/>
    </row>
    <row r="92" spans="11:22" ht="12.75">
      <c r="K92" s="3"/>
      <c r="L92" s="99"/>
      <c r="M92" s="3"/>
      <c r="N92" s="18"/>
      <c r="O92" s="3"/>
      <c r="P92" s="3"/>
      <c r="Q92" s="3"/>
      <c r="R92" s="3"/>
      <c r="S92" s="3"/>
      <c r="T92" s="3"/>
      <c r="U92" s="3"/>
      <c r="V92" s="3"/>
    </row>
    <row r="93" spans="11:22" ht="12.75">
      <c r="K93" s="3"/>
      <c r="L93" s="99"/>
      <c r="M93" s="3"/>
      <c r="N93" s="18"/>
      <c r="O93" s="3"/>
      <c r="P93" s="3"/>
      <c r="Q93" s="3"/>
      <c r="R93" s="3"/>
      <c r="S93" s="3"/>
      <c r="T93" s="3"/>
      <c r="U93" s="3"/>
      <c r="V93" s="3"/>
    </row>
    <row r="94" spans="11:22" ht="12.75">
      <c r="K94" s="3"/>
      <c r="L94" s="99"/>
      <c r="M94" s="3"/>
      <c r="N94" s="18"/>
      <c r="O94" s="3"/>
      <c r="P94" s="3"/>
      <c r="Q94" s="3"/>
      <c r="R94" s="3"/>
      <c r="S94" s="3"/>
      <c r="T94" s="3"/>
      <c r="U94" s="3"/>
      <c r="V94" s="3"/>
    </row>
    <row r="95" spans="11:22" ht="12.75">
      <c r="K95" s="3"/>
      <c r="L95" s="99"/>
      <c r="M95" s="3"/>
      <c r="N95" s="18"/>
      <c r="O95" s="3"/>
      <c r="P95" s="3"/>
      <c r="Q95" s="3"/>
      <c r="R95" s="3"/>
      <c r="S95" s="3"/>
      <c r="T95" s="3"/>
      <c r="U95" s="3"/>
      <c r="V95" s="3"/>
    </row>
    <row r="96" spans="11:22" ht="12.75">
      <c r="K96" s="3"/>
      <c r="L96" s="99"/>
      <c r="M96" s="3"/>
      <c r="N96" s="18"/>
      <c r="O96" s="3"/>
      <c r="P96" s="3"/>
      <c r="Q96" s="3"/>
      <c r="R96" s="3"/>
      <c r="S96" s="3"/>
      <c r="T96" s="3"/>
      <c r="U96" s="3"/>
      <c r="V96" s="3"/>
    </row>
    <row r="97" spans="11:22" ht="12.75">
      <c r="K97" s="3"/>
      <c r="L97" s="99"/>
      <c r="M97" s="3"/>
      <c r="N97" s="18"/>
      <c r="O97" s="3"/>
      <c r="P97" s="3"/>
      <c r="Q97" s="3"/>
      <c r="R97" s="3"/>
      <c r="S97" s="3"/>
      <c r="T97" s="3"/>
      <c r="U97" s="3"/>
      <c r="V97" s="3"/>
    </row>
    <row r="98" spans="11:22" ht="12.75">
      <c r="K98" s="3"/>
      <c r="L98" s="99"/>
      <c r="M98" s="3"/>
      <c r="N98" s="18"/>
      <c r="O98" s="3"/>
      <c r="P98" s="3"/>
      <c r="Q98" s="3"/>
      <c r="R98" s="3"/>
      <c r="S98" s="3"/>
      <c r="T98" s="3"/>
      <c r="U98" s="3"/>
      <c r="V98" s="3"/>
    </row>
    <row r="99" spans="11:22" ht="12.75">
      <c r="K99" s="3"/>
      <c r="L99" s="99"/>
      <c r="M99" s="3"/>
      <c r="N99" s="18"/>
      <c r="O99" s="3"/>
      <c r="P99" s="3"/>
      <c r="Q99" s="3"/>
      <c r="R99" s="3"/>
      <c r="S99" s="3"/>
      <c r="T99" s="3"/>
      <c r="U99" s="3"/>
      <c r="V99" s="3"/>
    </row>
    <row r="100" spans="11:22" ht="12.75">
      <c r="K100" s="3"/>
      <c r="L100" s="99"/>
      <c r="M100" s="3"/>
      <c r="N100" s="18"/>
      <c r="O100" s="3"/>
      <c r="P100" s="3"/>
      <c r="Q100" s="3"/>
      <c r="R100" s="3"/>
      <c r="S100" s="3"/>
      <c r="T100" s="3"/>
      <c r="U100" s="3"/>
      <c r="V100" s="3"/>
    </row>
    <row r="101" spans="11:22" ht="12.75">
      <c r="K101" s="3"/>
      <c r="L101" s="99"/>
      <c r="M101" s="3"/>
      <c r="N101" s="18"/>
      <c r="O101" s="3"/>
      <c r="P101" s="3"/>
      <c r="Q101" s="3"/>
      <c r="R101" s="3"/>
      <c r="S101" s="3"/>
      <c r="T101" s="3"/>
      <c r="U101" s="3"/>
      <c r="V101" s="3"/>
    </row>
    <row r="102" spans="11:22" ht="12.75">
      <c r="K102" s="3"/>
      <c r="L102" s="99"/>
      <c r="M102" s="3"/>
      <c r="N102" s="18"/>
      <c r="O102" s="3"/>
      <c r="P102" s="3"/>
      <c r="Q102" s="3"/>
      <c r="R102" s="3"/>
      <c r="S102" s="3"/>
      <c r="T102" s="3"/>
      <c r="U102" s="3"/>
      <c r="V102" s="3"/>
    </row>
    <row r="103" spans="11:22" ht="12.75">
      <c r="K103" s="3"/>
      <c r="L103" s="99"/>
      <c r="M103" s="3"/>
      <c r="N103" s="18"/>
      <c r="O103" s="3"/>
      <c r="P103" s="3"/>
      <c r="Q103" s="3"/>
      <c r="R103" s="3"/>
      <c r="S103" s="3"/>
      <c r="T103" s="3"/>
      <c r="U103" s="3"/>
      <c r="V103" s="3"/>
    </row>
    <row r="104" spans="11:22" ht="12.75">
      <c r="K104" s="3"/>
      <c r="L104" s="99"/>
      <c r="M104" s="3"/>
      <c r="N104" s="18"/>
      <c r="O104" s="3"/>
      <c r="P104" s="3"/>
      <c r="Q104" s="3"/>
      <c r="R104" s="3"/>
      <c r="S104" s="3"/>
      <c r="T104" s="3"/>
      <c r="U104" s="3"/>
      <c r="V104" s="3"/>
    </row>
    <row r="105" spans="11:22" ht="12.75">
      <c r="K105" s="3"/>
      <c r="L105" s="99"/>
      <c r="M105" s="3"/>
      <c r="N105" s="18"/>
      <c r="O105" s="3"/>
      <c r="P105" s="3"/>
      <c r="Q105" s="3"/>
      <c r="R105" s="3"/>
      <c r="S105" s="3"/>
      <c r="T105" s="3"/>
      <c r="U105" s="3"/>
      <c r="V105" s="3"/>
    </row>
    <row r="106" spans="11:22" ht="12.75">
      <c r="K106" s="3"/>
      <c r="L106" s="99"/>
      <c r="M106" s="3"/>
      <c r="N106" s="18"/>
      <c r="O106" s="3"/>
      <c r="P106" s="3"/>
      <c r="Q106" s="3"/>
      <c r="R106" s="3"/>
      <c r="S106" s="3"/>
      <c r="T106" s="3"/>
      <c r="U106" s="3"/>
      <c r="V106" s="3"/>
    </row>
    <row r="107" spans="11:22" ht="12.75">
      <c r="K107" s="3"/>
      <c r="L107" s="99"/>
      <c r="M107" s="3"/>
      <c r="N107" s="18"/>
      <c r="O107" s="3"/>
      <c r="P107" s="3"/>
      <c r="Q107" s="3"/>
      <c r="R107" s="3"/>
      <c r="S107" s="3"/>
      <c r="T107" s="3"/>
      <c r="U107" s="3"/>
      <c r="V107" s="3"/>
    </row>
    <row r="108" spans="11:22" ht="12.75">
      <c r="K108" s="3"/>
      <c r="L108" s="99"/>
      <c r="M108" s="3"/>
      <c r="N108" s="18"/>
      <c r="O108" s="3"/>
      <c r="P108" s="3"/>
      <c r="Q108" s="3"/>
      <c r="R108" s="3"/>
      <c r="S108" s="3"/>
      <c r="T108" s="3"/>
      <c r="U108" s="3"/>
      <c r="V108" s="3"/>
    </row>
    <row r="109" spans="11:22" ht="12.75">
      <c r="K109" s="3"/>
      <c r="L109" s="99"/>
      <c r="M109" s="3"/>
      <c r="N109" s="18"/>
      <c r="O109" s="3"/>
      <c r="P109" s="3"/>
      <c r="Q109" s="3"/>
      <c r="R109" s="3"/>
      <c r="S109" s="3"/>
      <c r="T109" s="3"/>
      <c r="U109" s="3"/>
      <c r="V109" s="3"/>
    </row>
    <row r="110" spans="11:22" ht="12.75">
      <c r="K110" s="3"/>
      <c r="L110" s="99"/>
      <c r="M110" s="3"/>
      <c r="N110" s="18"/>
      <c r="O110" s="3"/>
      <c r="P110" s="3"/>
      <c r="Q110" s="3"/>
      <c r="R110" s="3"/>
      <c r="S110" s="3"/>
      <c r="T110" s="3"/>
      <c r="U110" s="3"/>
      <c r="V110" s="3"/>
    </row>
    <row r="111" spans="11:22" ht="12.75">
      <c r="K111" s="3"/>
      <c r="L111" s="99"/>
      <c r="M111" s="3"/>
      <c r="N111" s="18"/>
      <c r="O111" s="3"/>
      <c r="P111" s="3"/>
      <c r="Q111" s="3"/>
      <c r="R111" s="3"/>
      <c r="S111" s="3"/>
      <c r="T111" s="3"/>
      <c r="U111" s="3"/>
      <c r="V111" s="3"/>
    </row>
    <row r="112" spans="11:22" ht="12.75">
      <c r="K112" s="3"/>
      <c r="L112" s="99"/>
      <c r="M112" s="3"/>
      <c r="N112" s="18"/>
      <c r="O112" s="3"/>
      <c r="P112" s="3"/>
      <c r="Q112" s="3"/>
      <c r="R112" s="3"/>
      <c r="S112" s="3"/>
      <c r="T112" s="3"/>
      <c r="U112" s="3"/>
      <c r="V112" s="3"/>
    </row>
    <row r="113" spans="11:22" ht="12.75">
      <c r="K113" s="3"/>
      <c r="L113" s="99"/>
      <c r="M113" s="3"/>
      <c r="N113" s="18"/>
      <c r="O113" s="3"/>
      <c r="P113" s="3"/>
      <c r="Q113" s="3"/>
      <c r="R113" s="3"/>
      <c r="S113" s="3"/>
      <c r="T113" s="3"/>
      <c r="U113" s="3"/>
      <c r="V113" s="3"/>
    </row>
    <row r="114" spans="11:22" ht="12.75">
      <c r="K114" s="3"/>
      <c r="L114" s="99"/>
      <c r="M114" s="3"/>
      <c r="N114" s="18"/>
      <c r="O114" s="3"/>
      <c r="P114" s="3"/>
      <c r="Q114" s="3"/>
      <c r="R114" s="3"/>
      <c r="S114" s="3"/>
      <c r="T114" s="3"/>
      <c r="U114" s="3"/>
      <c r="V114" s="3"/>
    </row>
    <row r="115" spans="11:22" ht="12.75">
      <c r="K115" s="3"/>
      <c r="L115" s="99"/>
      <c r="M115" s="3"/>
      <c r="N115" s="18"/>
      <c r="O115" s="3"/>
      <c r="P115" s="3"/>
      <c r="Q115" s="3"/>
      <c r="R115" s="3"/>
      <c r="S115" s="3"/>
      <c r="T115" s="3"/>
      <c r="U115" s="3"/>
      <c r="V115" s="3"/>
    </row>
    <row r="116" spans="11:22" ht="12.75">
      <c r="K116" s="3"/>
      <c r="L116" s="99"/>
      <c r="M116" s="3"/>
      <c r="N116" s="18"/>
      <c r="O116" s="3"/>
      <c r="P116" s="3"/>
      <c r="Q116" s="3"/>
      <c r="R116" s="3"/>
      <c r="S116" s="3"/>
      <c r="T116" s="3"/>
      <c r="U116" s="3"/>
      <c r="V116" s="3"/>
    </row>
    <row r="117" spans="11:22" ht="12.75">
      <c r="K117" s="3"/>
      <c r="L117" s="99"/>
      <c r="M117" s="3"/>
      <c r="N117" s="18"/>
      <c r="O117" s="3"/>
      <c r="P117" s="3"/>
      <c r="Q117" s="3"/>
      <c r="R117" s="3"/>
      <c r="S117" s="3"/>
      <c r="T117" s="3"/>
      <c r="U117" s="3"/>
      <c r="V117" s="3"/>
    </row>
    <row r="118" spans="11:22" ht="12.75">
      <c r="K118" s="3"/>
      <c r="L118" s="99"/>
      <c r="M118" s="3"/>
      <c r="N118" s="18"/>
      <c r="O118" s="3"/>
      <c r="P118" s="3"/>
      <c r="Q118" s="3"/>
      <c r="R118" s="3"/>
      <c r="S118" s="3"/>
      <c r="T118" s="3"/>
      <c r="U118" s="3"/>
      <c r="V118" s="3"/>
    </row>
    <row r="119" spans="11:22" ht="12.75">
      <c r="K119" s="3"/>
      <c r="L119" s="99"/>
      <c r="M119" s="3"/>
      <c r="N119" s="18"/>
      <c r="O119" s="3"/>
      <c r="P119" s="3"/>
      <c r="Q119" s="3"/>
      <c r="R119" s="3"/>
      <c r="S119" s="3"/>
      <c r="T119" s="3"/>
      <c r="U119" s="3"/>
      <c r="V119" s="3"/>
    </row>
    <row r="120" spans="11:22" ht="12.75">
      <c r="K120" s="3"/>
      <c r="L120" s="99"/>
      <c r="M120" s="3"/>
      <c r="N120" s="18"/>
      <c r="O120" s="3"/>
      <c r="P120" s="3"/>
      <c r="Q120" s="3"/>
      <c r="R120" s="3"/>
      <c r="S120" s="3"/>
      <c r="T120" s="3"/>
      <c r="U120" s="3"/>
      <c r="V120" s="3"/>
    </row>
    <row r="121" spans="11:22" ht="12.75">
      <c r="K121" s="3"/>
      <c r="L121" s="99"/>
      <c r="M121" s="3"/>
      <c r="N121" s="18"/>
      <c r="O121" s="3"/>
      <c r="P121" s="3"/>
      <c r="Q121" s="3"/>
      <c r="R121" s="3"/>
      <c r="S121" s="3"/>
      <c r="T121" s="3"/>
      <c r="U121" s="3"/>
      <c r="V121" s="3"/>
    </row>
    <row r="122" spans="11:22" ht="12.75">
      <c r="K122" s="3"/>
      <c r="L122" s="99"/>
      <c r="M122" s="3"/>
      <c r="N122" s="18"/>
      <c r="O122" s="3"/>
      <c r="P122" s="3"/>
      <c r="Q122" s="3"/>
      <c r="R122" s="3"/>
      <c r="S122" s="3"/>
      <c r="T122" s="3"/>
      <c r="U122" s="3"/>
      <c r="V122" s="3"/>
    </row>
    <row r="123" spans="11:22" ht="12.75">
      <c r="K123" s="3"/>
      <c r="L123" s="99"/>
      <c r="M123" s="3"/>
      <c r="N123" s="18"/>
      <c r="O123" s="3"/>
      <c r="P123" s="3"/>
      <c r="Q123" s="3"/>
      <c r="R123" s="3"/>
      <c r="S123" s="3"/>
      <c r="T123" s="3"/>
      <c r="U123" s="3"/>
      <c r="V123" s="3"/>
    </row>
    <row r="124" spans="11:22" ht="12.75">
      <c r="K124" s="3"/>
      <c r="L124" s="99"/>
      <c r="M124" s="3"/>
      <c r="N124" s="18"/>
      <c r="O124" s="3"/>
      <c r="P124" s="3"/>
      <c r="Q124" s="3"/>
      <c r="R124" s="3"/>
      <c r="S124" s="3"/>
      <c r="T124" s="3"/>
      <c r="U124" s="3"/>
      <c r="V124" s="3"/>
    </row>
    <row r="125" spans="11:22" ht="12.75">
      <c r="K125" s="3"/>
      <c r="L125" s="99"/>
      <c r="M125" s="3"/>
      <c r="N125" s="18"/>
      <c r="O125" s="3"/>
      <c r="P125" s="3"/>
      <c r="Q125" s="3"/>
      <c r="R125" s="3"/>
      <c r="S125" s="3"/>
      <c r="T125" s="3"/>
      <c r="U125" s="3"/>
      <c r="V125" s="3"/>
    </row>
    <row r="126" spans="11:22" ht="12.75">
      <c r="K126" s="3"/>
      <c r="L126" s="99"/>
      <c r="M126" s="3"/>
      <c r="N126" s="18"/>
      <c r="O126" s="3"/>
      <c r="P126" s="3"/>
      <c r="Q126" s="3"/>
      <c r="R126" s="3"/>
      <c r="S126" s="3"/>
      <c r="T126" s="3"/>
      <c r="U126" s="3"/>
      <c r="V126" s="3"/>
    </row>
    <row r="127" spans="11:22" ht="12.75">
      <c r="K127" s="3"/>
      <c r="L127" s="99"/>
      <c r="M127" s="3"/>
      <c r="N127" s="18"/>
      <c r="O127" s="3"/>
      <c r="P127" s="3"/>
      <c r="Q127" s="3"/>
      <c r="R127" s="3"/>
      <c r="S127" s="3"/>
      <c r="T127" s="3"/>
      <c r="U127" s="3"/>
      <c r="V127" s="3"/>
    </row>
    <row r="128" spans="11:22" ht="12.75">
      <c r="K128" s="3"/>
      <c r="L128" s="99"/>
      <c r="M128" s="3"/>
      <c r="N128" s="18"/>
      <c r="O128" s="3"/>
      <c r="P128" s="3"/>
      <c r="Q128" s="3"/>
      <c r="R128" s="3"/>
      <c r="S128" s="3"/>
      <c r="T128" s="3"/>
      <c r="U128" s="3"/>
      <c r="V128" s="3"/>
    </row>
    <row r="129" spans="11:22" ht="12.75">
      <c r="K129" s="3"/>
      <c r="L129" s="99"/>
      <c r="M129" s="3"/>
      <c r="N129" s="18"/>
      <c r="O129" s="3"/>
      <c r="P129" s="3"/>
      <c r="Q129" s="3"/>
      <c r="R129" s="3"/>
      <c r="S129" s="3"/>
      <c r="T129" s="3"/>
      <c r="U129" s="3"/>
      <c r="V129" s="3"/>
    </row>
    <row r="130" spans="11:22" ht="12.75">
      <c r="K130" s="3"/>
      <c r="L130" s="99"/>
      <c r="M130" s="3"/>
      <c r="N130" s="18"/>
      <c r="O130" s="3"/>
      <c r="P130" s="3"/>
      <c r="Q130" s="3"/>
      <c r="R130" s="3"/>
      <c r="S130" s="3"/>
      <c r="T130" s="3"/>
      <c r="U130" s="3"/>
      <c r="V130" s="3"/>
    </row>
    <row r="131" spans="11:22" ht="12.75">
      <c r="K131" s="3"/>
      <c r="L131" s="99"/>
      <c r="M131" s="3"/>
      <c r="N131" s="18"/>
      <c r="O131" s="3"/>
      <c r="P131" s="3"/>
      <c r="Q131" s="3"/>
      <c r="R131" s="3"/>
      <c r="S131" s="3"/>
      <c r="T131" s="3"/>
      <c r="U131" s="3"/>
      <c r="V131" s="3"/>
    </row>
    <row r="132" spans="11:22" ht="12.75">
      <c r="K132" s="3"/>
      <c r="L132" s="99"/>
      <c r="M132" s="3"/>
      <c r="N132" s="18"/>
      <c r="O132" s="3"/>
      <c r="P132" s="3"/>
      <c r="Q132" s="3"/>
      <c r="R132" s="3"/>
      <c r="S132" s="3"/>
      <c r="T132" s="3"/>
      <c r="U132" s="3"/>
      <c r="V132" s="3"/>
    </row>
    <row r="133" spans="11:22" ht="12.75">
      <c r="K133" s="3"/>
      <c r="L133" s="99"/>
      <c r="M133" s="3"/>
      <c r="N133" s="18"/>
      <c r="O133" s="3"/>
      <c r="P133" s="3"/>
      <c r="Q133" s="3"/>
      <c r="R133" s="3"/>
      <c r="S133" s="3"/>
      <c r="T133" s="3"/>
      <c r="U133" s="3"/>
      <c r="V133" s="3"/>
    </row>
    <row r="134" spans="11:22" ht="12.75">
      <c r="K134" s="3"/>
      <c r="L134" s="99"/>
      <c r="M134" s="3"/>
      <c r="N134" s="18"/>
      <c r="O134" s="3"/>
      <c r="P134" s="3"/>
      <c r="Q134" s="3"/>
      <c r="R134" s="3"/>
      <c r="S134" s="3"/>
      <c r="T134" s="3"/>
      <c r="U134" s="3"/>
      <c r="V134" s="3"/>
    </row>
    <row r="135" spans="11:22" ht="12.75">
      <c r="K135" s="3"/>
      <c r="L135" s="99"/>
      <c r="M135" s="3"/>
      <c r="N135" s="18"/>
      <c r="O135" s="3"/>
      <c r="P135" s="3"/>
      <c r="Q135" s="3"/>
      <c r="R135" s="3"/>
      <c r="S135" s="3"/>
      <c r="T135" s="3"/>
      <c r="U135" s="3"/>
      <c r="V135" s="3"/>
    </row>
    <row r="136" spans="11:22" ht="12.75">
      <c r="K136" s="3"/>
      <c r="L136" s="99"/>
      <c r="M136" s="3"/>
      <c r="N136" s="18"/>
      <c r="O136" s="3"/>
      <c r="P136" s="3"/>
      <c r="Q136" s="3"/>
      <c r="R136" s="3"/>
      <c r="S136" s="3"/>
      <c r="T136" s="3"/>
      <c r="U136" s="3"/>
      <c r="V136" s="3"/>
    </row>
    <row r="137" spans="11:22" ht="12.75">
      <c r="K137" s="3"/>
      <c r="L137" s="99"/>
      <c r="M137" s="3"/>
      <c r="N137" s="18"/>
      <c r="O137" s="3"/>
      <c r="P137" s="3"/>
      <c r="Q137" s="3"/>
      <c r="R137" s="3"/>
      <c r="S137" s="3"/>
      <c r="T137" s="3"/>
      <c r="U137" s="3"/>
      <c r="V137" s="3"/>
    </row>
    <row r="138" spans="11:22" ht="12.75">
      <c r="K138" s="3"/>
      <c r="L138" s="99"/>
      <c r="M138" s="3"/>
      <c r="N138" s="18"/>
      <c r="O138" s="3"/>
      <c r="P138" s="3"/>
      <c r="Q138" s="3"/>
      <c r="R138" s="3"/>
      <c r="S138" s="3"/>
      <c r="T138" s="3"/>
      <c r="U138" s="3"/>
      <c r="V138" s="3"/>
    </row>
    <row r="139" spans="11:22" ht="12.75">
      <c r="K139" s="3"/>
      <c r="L139" s="99"/>
      <c r="M139" s="3"/>
      <c r="N139" s="18"/>
      <c r="O139" s="3"/>
      <c r="P139" s="3"/>
      <c r="Q139" s="3"/>
      <c r="R139" s="3"/>
      <c r="S139" s="3"/>
      <c r="T139" s="3"/>
      <c r="U139" s="3"/>
      <c r="V139" s="3"/>
    </row>
    <row r="140" spans="11:22" ht="12.75">
      <c r="K140" s="3"/>
      <c r="L140" s="99"/>
      <c r="M140" s="3"/>
      <c r="N140" s="18"/>
      <c r="O140" s="3"/>
      <c r="P140" s="3"/>
      <c r="Q140" s="3"/>
      <c r="R140" s="3"/>
      <c r="S140" s="3"/>
      <c r="T140" s="3"/>
      <c r="U140" s="3"/>
      <c r="V140" s="3"/>
    </row>
    <row r="141" spans="11:22" ht="12.75">
      <c r="K141" s="3"/>
      <c r="L141" s="99"/>
      <c r="M141" s="3"/>
      <c r="N141" s="18"/>
      <c r="O141" s="3"/>
      <c r="P141" s="3"/>
      <c r="Q141" s="3"/>
      <c r="R141" s="3"/>
      <c r="S141" s="3"/>
      <c r="T141" s="3"/>
      <c r="U141" s="3"/>
      <c r="V141" s="3"/>
    </row>
    <row r="142" spans="11:22" ht="12.75">
      <c r="K142" s="3"/>
      <c r="L142" s="99"/>
      <c r="M142" s="3"/>
      <c r="N142" s="18"/>
      <c r="O142" s="3"/>
      <c r="P142" s="3"/>
      <c r="Q142" s="3"/>
      <c r="R142" s="3"/>
      <c r="S142" s="3"/>
      <c r="T142" s="3"/>
      <c r="U142" s="3"/>
      <c r="V142" s="3"/>
    </row>
    <row r="143" spans="11:22" ht="12.75">
      <c r="K143" s="3"/>
      <c r="L143" s="99"/>
      <c r="M143" s="3"/>
      <c r="N143" s="18"/>
      <c r="O143" s="3"/>
      <c r="P143" s="3"/>
      <c r="Q143" s="3"/>
      <c r="R143" s="3"/>
      <c r="S143" s="3"/>
      <c r="T143" s="3"/>
      <c r="U143" s="3"/>
      <c r="V143" s="3"/>
    </row>
    <row r="144" spans="11:22" ht="12.75">
      <c r="K144" s="3"/>
      <c r="L144" s="99"/>
      <c r="M144" s="3"/>
      <c r="N144" s="18"/>
      <c r="O144" s="3"/>
      <c r="P144" s="3"/>
      <c r="Q144" s="3"/>
      <c r="R144" s="3"/>
      <c r="S144" s="3"/>
      <c r="T144" s="3"/>
      <c r="U144" s="3"/>
      <c r="V144" s="3"/>
    </row>
    <row r="145" spans="11:22" ht="12.75">
      <c r="K145" s="3"/>
      <c r="L145" s="99"/>
      <c r="M145" s="3"/>
      <c r="N145" s="18"/>
      <c r="O145" s="3"/>
      <c r="P145" s="3"/>
      <c r="Q145" s="3"/>
      <c r="R145" s="3"/>
      <c r="S145" s="3"/>
      <c r="T145" s="3"/>
      <c r="U145" s="3"/>
      <c r="V145" s="3"/>
    </row>
    <row r="146" spans="11:22" ht="12.75">
      <c r="K146" s="3"/>
      <c r="L146" s="99"/>
      <c r="M146" s="3"/>
      <c r="N146" s="18"/>
      <c r="O146" s="3"/>
      <c r="P146" s="3"/>
      <c r="Q146" s="3"/>
      <c r="R146" s="3"/>
      <c r="S146" s="3"/>
      <c r="T146" s="3"/>
      <c r="U146" s="3"/>
      <c r="V146" s="3"/>
    </row>
    <row r="147" spans="11:22" ht="12.75">
      <c r="K147" s="3"/>
      <c r="L147" s="99"/>
      <c r="M147" s="3"/>
      <c r="N147" s="18"/>
      <c r="O147" s="3"/>
      <c r="P147" s="3"/>
      <c r="Q147" s="3"/>
      <c r="R147" s="3"/>
      <c r="S147" s="3"/>
      <c r="T147" s="3"/>
      <c r="U147" s="3"/>
      <c r="V147" s="3"/>
    </row>
    <row r="148" spans="11:22" ht="12.75">
      <c r="K148" s="3"/>
      <c r="L148" s="99"/>
      <c r="M148" s="3"/>
      <c r="N148" s="18"/>
      <c r="O148" s="3"/>
      <c r="P148" s="3"/>
      <c r="Q148" s="3"/>
      <c r="R148" s="3"/>
      <c r="S148" s="3"/>
      <c r="T148" s="3"/>
      <c r="U148" s="3"/>
      <c r="V148" s="3"/>
    </row>
    <row r="149" spans="11:22" ht="12.75">
      <c r="K149" s="3"/>
      <c r="L149" s="99"/>
      <c r="M149" s="3"/>
      <c r="N149" s="18"/>
      <c r="O149" s="3"/>
      <c r="P149" s="3"/>
      <c r="Q149" s="3"/>
      <c r="R149" s="3"/>
      <c r="S149" s="3"/>
      <c r="T149" s="3"/>
      <c r="U149" s="3"/>
      <c r="V149" s="3"/>
    </row>
    <row r="150" spans="11:22" ht="12.75">
      <c r="K150" s="3"/>
      <c r="L150" s="99"/>
      <c r="M150" s="3"/>
      <c r="N150" s="18"/>
      <c r="O150" s="3"/>
      <c r="P150" s="3"/>
      <c r="Q150" s="3"/>
      <c r="R150" s="3"/>
      <c r="S150" s="3"/>
      <c r="T150" s="3"/>
      <c r="U150" s="3"/>
      <c r="V150" s="3"/>
    </row>
    <row r="151" spans="11:22" ht="12.75">
      <c r="K151" s="3"/>
      <c r="L151" s="99"/>
      <c r="M151" s="3"/>
      <c r="N151" s="18"/>
      <c r="O151" s="3"/>
      <c r="P151" s="3"/>
      <c r="Q151" s="3"/>
      <c r="R151" s="3"/>
      <c r="S151" s="3"/>
      <c r="T151" s="3"/>
      <c r="U151" s="3"/>
      <c r="V151" s="3"/>
    </row>
    <row r="152" spans="11:22" ht="12.75">
      <c r="K152" s="3"/>
      <c r="L152" s="99"/>
      <c r="M152" s="3"/>
      <c r="N152" s="18"/>
      <c r="O152" s="3"/>
      <c r="P152" s="3"/>
      <c r="Q152" s="3"/>
      <c r="R152" s="3"/>
      <c r="S152" s="3"/>
      <c r="T152" s="3"/>
      <c r="U152" s="3"/>
      <c r="V152" s="3"/>
    </row>
    <row r="153" spans="11:22" ht="12.75">
      <c r="K153" s="3"/>
      <c r="L153" s="99"/>
      <c r="M153" s="3"/>
      <c r="N153" s="18"/>
      <c r="O153" s="3"/>
      <c r="P153" s="3"/>
      <c r="Q153" s="3"/>
      <c r="R153" s="3"/>
      <c r="S153" s="3"/>
      <c r="T153" s="3"/>
      <c r="U153" s="3"/>
      <c r="V153" s="3"/>
    </row>
    <row r="154" spans="11:22" ht="12.75">
      <c r="K154" s="3"/>
      <c r="L154" s="99"/>
      <c r="M154" s="3"/>
      <c r="N154" s="18"/>
      <c r="O154" s="3"/>
      <c r="P154" s="3"/>
      <c r="Q154" s="3"/>
      <c r="R154" s="3"/>
      <c r="S154" s="3"/>
      <c r="T154" s="3"/>
      <c r="U154" s="3"/>
      <c r="V154" s="3"/>
    </row>
    <row r="155" spans="11:22" ht="12.75">
      <c r="K155" s="3"/>
      <c r="L155" s="99"/>
      <c r="M155" s="3"/>
      <c r="N155" s="18"/>
      <c r="O155" s="3"/>
      <c r="P155" s="3"/>
      <c r="Q155" s="3"/>
      <c r="R155" s="3"/>
      <c r="S155" s="3"/>
      <c r="T155" s="3"/>
      <c r="U155" s="3"/>
      <c r="V155" s="3"/>
    </row>
    <row r="156" spans="11:22" ht="12.75">
      <c r="K156" s="3"/>
      <c r="L156" s="99"/>
      <c r="M156" s="3"/>
      <c r="N156" s="18"/>
      <c r="O156" s="3"/>
      <c r="P156" s="3"/>
      <c r="Q156" s="3"/>
      <c r="R156" s="3"/>
      <c r="S156" s="3"/>
      <c r="T156" s="3"/>
      <c r="U156" s="3"/>
      <c r="V156" s="3"/>
    </row>
    <row r="157" spans="11:22" ht="12.75">
      <c r="K157" s="3"/>
      <c r="L157" s="99"/>
      <c r="M157" s="3"/>
      <c r="N157" s="18"/>
      <c r="O157" s="3"/>
      <c r="P157" s="3"/>
      <c r="Q157" s="3"/>
      <c r="R157" s="3"/>
      <c r="S157" s="3"/>
      <c r="T157" s="3"/>
      <c r="U157" s="3"/>
      <c r="V157" s="3"/>
    </row>
    <row r="158" spans="11:22" ht="12.75">
      <c r="K158" s="3"/>
      <c r="L158" s="99"/>
      <c r="M158" s="3"/>
      <c r="N158" s="18"/>
      <c r="O158" s="3"/>
      <c r="P158" s="3"/>
      <c r="Q158" s="3"/>
      <c r="R158" s="3"/>
      <c r="S158" s="3"/>
      <c r="T158" s="3"/>
      <c r="U158" s="3"/>
      <c r="V158" s="3"/>
    </row>
    <row r="159" spans="11:22" ht="12.75">
      <c r="K159" s="3"/>
      <c r="L159" s="99"/>
      <c r="M159" s="3"/>
      <c r="N159" s="18"/>
      <c r="O159" s="3"/>
      <c r="P159" s="3"/>
      <c r="Q159" s="3"/>
      <c r="R159" s="3"/>
      <c r="S159" s="3"/>
      <c r="T159" s="3"/>
      <c r="U159" s="3"/>
      <c r="V159" s="3"/>
    </row>
    <row r="160" spans="11:22" ht="12.75">
      <c r="K160" s="3"/>
      <c r="L160" s="99"/>
      <c r="M160" s="3"/>
      <c r="N160" s="18"/>
      <c r="O160" s="3"/>
      <c r="P160" s="3"/>
      <c r="Q160" s="3"/>
      <c r="R160" s="3"/>
      <c r="S160" s="3"/>
      <c r="T160" s="3"/>
      <c r="U160" s="3"/>
      <c r="V160" s="3"/>
    </row>
    <row r="161" spans="11:22" ht="12.75">
      <c r="K161" s="3"/>
      <c r="L161" s="99"/>
      <c r="M161" s="3"/>
      <c r="N161" s="18"/>
      <c r="O161" s="3"/>
      <c r="P161" s="3"/>
      <c r="Q161" s="3"/>
      <c r="R161" s="3"/>
      <c r="S161" s="3"/>
      <c r="T161" s="3"/>
      <c r="U161" s="3"/>
      <c r="V161" s="3"/>
    </row>
    <row r="162" spans="11:22" ht="12.75">
      <c r="K162" s="3"/>
      <c r="L162" s="99"/>
      <c r="M162" s="3"/>
      <c r="N162" s="18"/>
      <c r="O162" s="3"/>
      <c r="P162" s="3"/>
      <c r="Q162" s="3"/>
      <c r="R162" s="3"/>
      <c r="S162" s="3"/>
      <c r="T162" s="3"/>
      <c r="U162" s="3"/>
      <c r="V162" s="3"/>
    </row>
    <row r="163" spans="11:22" ht="12.75">
      <c r="K163" s="3"/>
      <c r="L163" s="99"/>
      <c r="M163" s="3"/>
      <c r="N163" s="18"/>
      <c r="O163" s="3"/>
      <c r="P163" s="3"/>
      <c r="Q163" s="3"/>
      <c r="R163" s="3"/>
      <c r="S163" s="3"/>
      <c r="T163" s="3"/>
      <c r="U163" s="3"/>
      <c r="V163" s="3"/>
    </row>
    <row r="164" spans="11:22" ht="12.75">
      <c r="K164" s="3"/>
      <c r="L164" s="99"/>
      <c r="M164" s="3"/>
      <c r="N164" s="18"/>
      <c r="O164" s="3"/>
      <c r="P164" s="3"/>
      <c r="Q164" s="3"/>
      <c r="R164" s="3"/>
      <c r="S164" s="3"/>
      <c r="T164" s="3"/>
      <c r="U164" s="3"/>
      <c r="V164" s="3"/>
    </row>
    <row r="165" spans="11:22" ht="12.75">
      <c r="K165" s="3"/>
      <c r="L165" s="99"/>
      <c r="M165" s="3"/>
      <c r="N165" s="18"/>
      <c r="O165" s="3"/>
      <c r="P165" s="3"/>
      <c r="Q165" s="3"/>
      <c r="R165" s="3"/>
      <c r="S165" s="3"/>
      <c r="T165" s="3"/>
      <c r="U165" s="3"/>
      <c r="V165" s="3"/>
    </row>
    <row r="166" spans="11:22" ht="12.75">
      <c r="K166" s="3"/>
      <c r="L166" s="99"/>
      <c r="M166" s="3"/>
      <c r="N166" s="18"/>
      <c r="O166" s="3"/>
      <c r="P166" s="3"/>
      <c r="Q166" s="3"/>
      <c r="R166" s="3"/>
      <c r="S166" s="3"/>
      <c r="T166" s="3"/>
      <c r="U166" s="3"/>
      <c r="V166" s="3"/>
    </row>
    <row r="167" spans="11:22" ht="12.75">
      <c r="K167" s="3"/>
      <c r="L167" s="99"/>
      <c r="M167" s="3"/>
      <c r="N167" s="18"/>
      <c r="O167" s="3"/>
      <c r="P167" s="3"/>
      <c r="Q167" s="3"/>
      <c r="R167" s="3"/>
      <c r="S167" s="3"/>
      <c r="T167" s="3"/>
      <c r="U167" s="3"/>
      <c r="V167" s="3"/>
    </row>
    <row r="168" spans="11:22" ht="12.75">
      <c r="K168" s="3"/>
      <c r="L168" s="99"/>
      <c r="M168" s="3"/>
      <c r="N168" s="18"/>
      <c r="O168" s="3"/>
      <c r="P168" s="3"/>
      <c r="Q168" s="3"/>
      <c r="R168" s="3"/>
      <c r="S168" s="3"/>
      <c r="T168" s="3"/>
      <c r="U168" s="3"/>
      <c r="V168" s="3"/>
    </row>
    <row r="169" spans="11:22" ht="12.75">
      <c r="K169" s="3"/>
      <c r="L169" s="99"/>
      <c r="M169" s="3"/>
      <c r="N169" s="18"/>
      <c r="O169" s="3"/>
      <c r="P169" s="3"/>
      <c r="Q169" s="3"/>
      <c r="R169" s="3"/>
      <c r="S169" s="3"/>
      <c r="T169" s="3"/>
      <c r="U169" s="3"/>
      <c r="V169" s="3"/>
    </row>
    <row r="170" spans="11:22" ht="12.75">
      <c r="K170" s="3"/>
      <c r="L170" s="99"/>
      <c r="M170" s="3"/>
      <c r="N170" s="18"/>
      <c r="O170" s="3"/>
      <c r="P170" s="3"/>
      <c r="Q170" s="3"/>
      <c r="R170" s="3"/>
      <c r="S170" s="3"/>
      <c r="T170" s="3"/>
      <c r="U170" s="3"/>
      <c r="V170" s="3"/>
    </row>
    <row r="171" spans="11:22" ht="12.75">
      <c r="K171" s="3"/>
      <c r="L171" s="99"/>
      <c r="M171" s="3"/>
      <c r="N171" s="18"/>
      <c r="O171" s="3"/>
      <c r="P171" s="3"/>
      <c r="Q171" s="3"/>
      <c r="R171" s="3"/>
      <c r="S171" s="3"/>
      <c r="T171" s="3"/>
      <c r="U171" s="3"/>
      <c r="V171" s="3"/>
    </row>
    <row r="172" spans="11:22" ht="12.75">
      <c r="K172" s="3"/>
      <c r="L172" s="99"/>
      <c r="M172" s="3"/>
      <c r="N172" s="18"/>
      <c r="O172" s="3"/>
      <c r="P172" s="3"/>
      <c r="Q172" s="3"/>
      <c r="R172" s="3"/>
      <c r="S172" s="3"/>
      <c r="T172" s="3"/>
      <c r="U172" s="3"/>
      <c r="V172" s="3"/>
    </row>
    <row r="173" spans="11:22" ht="12.75">
      <c r="K173" s="3"/>
      <c r="L173" s="99"/>
      <c r="M173" s="3"/>
      <c r="N173" s="18"/>
      <c r="O173" s="3"/>
      <c r="P173" s="3"/>
      <c r="Q173" s="3"/>
      <c r="R173" s="3"/>
      <c r="S173" s="3"/>
      <c r="T173" s="3"/>
      <c r="U173" s="3"/>
      <c r="V173" s="3"/>
    </row>
    <row r="174" spans="11:22" ht="12.75">
      <c r="K174" s="3"/>
      <c r="L174" s="99"/>
      <c r="M174" s="3"/>
      <c r="N174" s="18"/>
      <c r="O174" s="3"/>
      <c r="P174" s="3"/>
      <c r="Q174" s="3"/>
      <c r="R174" s="3"/>
      <c r="S174" s="3"/>
      <c r="T174" s="3"/>
      <c r="U174" s="3"/>
      <c r="V174" s="3"/>
    </row>
    <row r="175" spans="11:22" ht="12.75">
      <c r="K175" s="3"/>
      <c r="L175" s="99"/>
      <c r="M175" s="3"/>
      <c r="N175" s="18"/>
      <c r="O175" s="3"/>
      <c r="P175" s="3"/>
      <c r="Q175" s="3"/>
      <c r="R175" s="3"/>
      <c r="S175" s="3"/>
      <c r="T175" s="3"/>
      <c r="U175" s="3"/>
      <c r="V175" s="3"/>
    </row>
    <row r="176" spans="11:22" ht="12.75">
      <c r="K176" s="3"/>
      <c r="L176" s="99"/>
      <c r="M176" s="3"/>
      <c r="N176" s="18"/>
      <c r="O176" s="3"/>
      <c r="P176" s="3"/>
      <c r="Q176" s="3"/>
      <c r="R176" s="3"/>
      <c r="S176" s="3"/>
      <c r="T176" s="3"/>
      <c r="U176" s="3"/>
      <c r="V176" s="3"/>
    </row>
    <row r="177" spans="11:22" ht="12.75">
      <c r="K177" s="3"/>
      <c r="L177" s="99"/>
      <c r="M177" s="3"/>
      <c r="N177" s="18"/>
      <c r="O177" s="3"/>
      <c r="P177" s="3"/>
      <c r="Q177" s="3"/>
      <c r="R177" s="3"/>
      <c r="S177" s="3"/>
      <c r="T177" s="3"/>
      <c r="U177" s="3"/>
      <c r="V177" s="3"/>
    </row>
    <row r="178" spans="11:22" ht="12.75">
      <c r="K178" s="3"/>
      <c r="L178" s="99"/>
      <c r="M178" s="3"/>
      <c r="N178" s="18"/>
      <c r="O178" s="3"/>
      <c r="P178" s="3"/>
      <c r="Q178" s="3"/>
      <c r="R178" s="3"/>
      <c r="S178" s="3"/>
      <c r="T178" s="3"/>
      <c r="U178" s="3"/>
      <c r="V178" s="3"/>
    </row>
    <row r="179" spans="11:22" ht="12.75">
      <c r="K179" s="3"/>
      <c r="L179" s="99"/>
      <c r="M179" s="3"/>
      <c r="N179" s="18"/>
      <c r="O179" s="3"/>
      <c r="P179" s="3"/>
      <c r="Q179" s="3"/>
      <c r="R179" s="3"/>
      <c r="S179" s="3"/>
      <c r="T179" s="3"/>
      <c r="U179" s="3"/>
      <c r="V179" s="3"/>
    </row>
    <row r="180" spans="11:22" ht="12.75">
      <c r="K180" s="3"/>
      <c r="L180" s="99"/>
      <c r="M180" s="3"/>
      <c r="N180" s="18"/>
      <c r="O180" s="3"/>
      <c r="P180" s="3"/>
      <c r="Q180" s="3"/>
      <c r="R180" s="3"/>
      <c r="S180" s="3"/>
      <c r="T180" s="3"/>
      <c r="U180" s="3"/>
      <c r="V180" s="3"/>
    </row>
    <row r="181" spans="11:22" ht="12.75">
      <c r="K181" s="3"/>
      <c r="L181" s="99"/>
      <c r="M181" s="3"/>
      <c r="N181" s="18"/>
      <c r="O181" s="3"/>
      <c r="P181" s="3"/>
      <c r="Q181" s="3"/>
      <c r="R181" s="3"/>
      <c r="S181" s="3"/>
      <c r="T181" s="3"/>
      <c r="U181" s="3"/>
      <c r="V181" s="3"/>
    </row>
    <row r="182" spans="11:22" ht="12.75">
      <c r="K182" s="3"/>
      <c r="L182" s="99"/>
      <c r="M182" s="3"/>
      <c r="N182" s="18"/>
      <c r="O182" s="3"/>
      <c r="P182" s="3"/>
      <c r="Q182" s="3"/>
      <c r="R182" s="3"/>
      <c r="S182" s="3"/>
      <c r="T182" s="3"/>
      <c r="U182" s="3"/>
      <c r="V182" s="3"/>
    </row>
    <row r="183" spans="11:22" ht="12.75">
      <c r="K183" s="3"/>
      <c r="L183" s="99"/>
      <c r="M183" s="3"/>
      <c r="N183" s="18"/>
      <c r="O183" s="3"/>
      <c r="P183" s="3"/>
      <c r="Q183" s="3"/>
      <c r="R183" s="3"/>
      <c r="S183" s="3"/>
      <c r="T183" s="3"/>
      <c r="U183" s="3"/>
      <c r="V183" s="3"/>
    </row>
    <row r="184" spans="11:22" ht="12.75">
      <c r="K184" s="3"/>
      <c r="L184" s="99"/>
      <c r="M184" s="3"/>
      <c r="N184" s="18"/>
      <c r="O184" s="3"/>
      <c r="P184" s="3"/>
      <c r="Q184" s="3"/>
      <c r="R184" s="3"/>
      <c r="S184" s="3"/>
      <c r="T184" s="3"/>
      <c r="U184" s="3"/>
      <c r="V184" s="3"/>
    </row>
    <row r="185" spans="11:22" ht="12.75">
      <c r="K185" s="3"/>
      <c r="L185" s="99"/>
      <c r="M185" s="3"/>
      <c r="N185" s="18"/>
      <c r="O185" s="3"/>
      <c r="P185" s="3"/>
      <c r="Q185" s="3"/>
      <c r="R185" s="3"/>
      <c r="S185" s="3"/>
      <c r="T185" s="3"/>
      <c r="U185" s="3"/>
      <c r="V185" s="3"/>
    </row>
    <row r="186" spans="11:22" ht="12.75">
      <c r="K186" s="3"/>
      <c r="L186" s="99"/>
      <c r="M186" s="3"/>
      <c r="N186" s="18"/>
      <c r="O186" s="3"/>
      <c r="P186" s="3"/>
      <c r="Q186" s="3"/>
      <c r="R186" s="3"/>
      <c r="S186" s="3"/>
      <c r="T186" s="3"/>
      <c r="U186" s="3"/>
      <c r="V186" s="3"/>
    </row>
    <row r="187" spans="11:22" ht="12.75">
      <c r="K187" s="3"/>
      <c r="L187" s="99"/>
      <c r="M187" s="3"/>
      <c r="N187" s="18"/>
      <c r="O187" s="3"/>
      <c r="P187" s="3"/>
      <c r="Q187" s="3"/>
      <c r="R187" s="3"/>
      <c r="S187" s="3"/>
      <c r="T187" s="3"/>
      <c r="U187" s="3"/>
      <c r="V187" s="3"/>
    </row>
    <row r="188" spans="11:22" ht="12.75">
      <c r="K188" s="3"/>
      <c r="L188" s="99"/>
      <c r="M188" s="3"/>
      <c r="N188" s="18"/>
      <c r="O188" s="3"/>
      <c r="P188" s="3"/>
      <c r="Q188" s="3"/>
      <c r="R188" s="3"/>
      <c r="S188" s="3"/>
      <c r="T188" s="3"/>
      <c r="U188" s="3"/>
      <c r="V188" s="3"/>
    </row>
    <row r="189" spans="11:22" ht="12.75">
      <c r="K189" s="3"/>
      <c r="L189" s="99"/>
      <c r="M189" s="3"/>
      <c r="N189" s="18"/>
      <c r="O189" s="3"/>
      <c r="P189" s="3"/>
      <c r="Q189" s="3"/>
      <c r="R189" s="3"/>
      <c r="S189" s="3"/>
      <c r="T189" s="3"/>
      <c r="U189" s="3"/>
      <c r="V189" s="3"/>
    </row>
    <row r="190" spans="11:22" ht="12.75">
      <c r="K190" s="3"/>
      <c r="L190" s="99"/>
      <c r="M190" s="3"/>
      <c r="N190" s="18"/>
      <c r="O190" s="3"/>
      <c r="P190" s="3"/>
      <c r="Q190" s="3"/>
      <c r="R190" s="3"/>
      <c r="S190" s="3"/>
      <c r="T190" s="3"/>
      <c r="U190" s="3"/>
      <c r="V190" s="3"/>
    </row>
    <row r="191" spans="11:22" ht="12.75">
      <c r="K191" s="3"/>
      <c r="L191" s="99"/>
      <c r="M191" s="3"/>
      <c r="N191" s="18"/>
      <c r="O191" s="3"/>
      <c r="P191" s="3"/>
      <c r="Q191" s="3"/>
      <c r="R191" s="3"/>
      <c r="S191" s="3"/>
      <c r="T191" s="3"/>
      <c r="U191" s="3"/>
      <c r="V191" s="3"/>
    </row>
    <row r="192" spans="11:22" ht="12.75">
      <c r="K192" s="3"/>
      <c r="L192" s="99"/>
      <c r="M192" s="3"/>
      <c r="N192" s="18"/>
      <c r="O192" s="3"/>
      <c r="P192" s="3"/>
      <c r="Q192" s="3"/>
      <c r="R192" s="3"/>
      <c r="S192" s="3"/>
      <c r="T192" s="3"/>
      <c r="U192" s="3"/>
      <c r="V192" s="3"/>
    </row>
    <row r="193" spans="11:22" ht="12.75">
      <c r="K193" s="3"/>
      <c r="L193" s="99"/>
      <c r="M193" s="3"/>
      <c r="N193" s="18"/>
      <c r="O193" s="3"/>
      <c r="P193" s="3"/>
      <c r="Q193" s="3"/>
      <c r="R193" s="3"/>
      <c r="S193" s="3"/>
      <c r="T193" s="3"/>
      <c r="U193" s="3"/>
      <c r="V193" s="3"/>
    </row>
    <row r="194" spans="11:22" ht="12.75">
      <c r="K194" s="3"/>
      <c r="L194" s="99"/>
      <c r="M194" s="3"/>
      <c r="N194" s="18"/>
      <c r="O194" s="3"/>
      <c r="P194" s="3"/>
      <c r="Q194" s="3"/>
      <c r="R194" s="3"/>
      <c r="S194" s="3"/>
      <c r="T194" s="3"/>
      <c r="U194" s="3"/>
      <c r="V194" s="3"/>
    </row>
    <row r="195" spans="11:22" ht="12.75">
      <c r="K195" s="3"/>
      <c r="L195" s="99"/>
      <c r="M195" s="3"/>
      <c r="N195" s="18"/>
      <c r="O195" s="3"/>
      <c r="P195" s="3"/>
      <c r="Q195" s="3"/>
      <c r="R195" s="3"/>
      <c r="S195" s="3"/>
      <c r="T195" s="3"/>
      <c r="U195" s="3"/>
      <c r="V195" s="3"/>
    </row>
    <row r="196" spans="11:22" ht="12.75">
      <c r="K196" s="3"/>
      <c r="L196" s="99"/>
      <c r="M196" s="3"/>
      <c r="N196" s="18"/>
      <c r="O196" s="3"/>
      <c r="P196" s="3"/>
      <c r="Q196" s="3"/>
      <c r="R196" s="3"/>
      <c r="S196" s="3"/>
      <c r="T196" s="3"/>
      <c r="U196" s="3"/>
      <c r="V196" s="3"/>
    </row>
    <row r="197" spans="11:22" ht="12.75">
      <c r="K197" s="3"/>
      <c r="L197" s="99"/>
      <c r="M197" s="3"/>
      <c r="N197" s="18"/>
      <c r="O197" s="3"/>
      <c r="P197" s="3"/>
      <c r="Q197" s="3"/>
      <c r="R197" s="3"/>
      <c r="S197" s="3"/>
      <c r="T197" s="3"/>
      <c r="U197" s="3"/>
      <c r="V197" s="3"/>
    </row>
    <row r="198" spans="11:22" ht="12.75">
      <c r="K198" s="3"/>
      <c r="L198" s="99"/>
      <c r="M198" s="3"/>
      <c r="N198" s="18"/>
      <c r="O198" s="3"/>
      <c r="P198" s="3"/>
      <c r="Q198" s="3"/>
      <c r="R198" s="3"/>
      <c r="S198" s="3"/>
      <c r="T198" s="3"/>
      <c r="U198" s="3"/>
      <c r="V198" s="3"/>
    </row>
    <row r="199" spans="11:22" ht="12.75">
      <c r="K199" s="3"/>
      <c r="L199" s="99"/>
      <c r="M199" s="3"/>
      <c r="N199" s="18"/>
      <c r="O199" s="3"/>
      <c r="P199" s="3"/>
      <c r="Q199" s="3"/>
      <c r="R199" s="3"/>
      <c r="S199" s="3"/>
      <c r="T199" s="3"/>
      <c r="U199" s="3"/>
      <c r="V199" s="3"/>
    </row>
    <row r="200" spans="11:22" ht="12.75">
      <c r="K200" s="3"/>
      <c r="L200" s="99"/>
      <c r="M200" s="3"/>
      <c r="N200" s="18"/>
      <c r="O200" s="3"/>
      <c r="P200" s="3"/>
      <c r="Q200" s="3"/>
      <c r="R200" s="3"/>
      <c r="S200" s="3"/>
      <c r="T200" s="3"/>
      <c r="U200" s="3"/>
      <c r="V200" s="3"/>
    </row>
    <row r="201" spans="11:22" ht="12.75">
      <c r="K201" s="3"/>
      <c r="L201" s="99"/>
      <c r="M201" s="3"/>
      <c r="N201" s="18"/>
      <c r="O201" s="3"/>
      <c r="P201" s="3"/>
      <c r="Q201" s="3"/>
      <c r="R201" s="3"/>
      <c r="S201" s="3"/>
      <c r="T201" s="3"/>
      <c r="U201" s="3"/>
      <c r="V201" s="3"/>
    </row>
    <row r="202" spans="11:22" ht="12.75">
      <c r="K202" s="3"/>
      <c r="L202" s="99"/>
      <c r="M202" s="3"/>
      <c r="N202" s="18"/>
      <c r="O202" s="3"/>
      <c r="P202" s="3"/>
      <c r="Q202" s="3"/>
      <c r="R202" s="3"/>
      <c r="S202" s="3"/>
      <c r="T202" s="3"/>
      <c r="U202" s="3"/>
      <c r="V202" s="3"/>
    </row>
    <row r="203" spans="11:22" ht="12.75">
      <c r="K203" s="3"/>
      <c r="L203" s="99"/>
      <c r="M203" s="3"/>
      <c r="N203" s="18"/>
      <c r="O203" s="3"/>
      <c r="P203" s="3"/>
      <c r="Q203" s="3"/>
      <c r="R203" s="3"/>
      <c r="S203" s="3"/>
      <c r="T203" s="3"/>
      <c r="U203" s="3"/>
      <c r="V203" s="3"/>
    </row>
    <row r="204" spans="11:22" ht="12.75">
      <c r="K204" s="3"/>
      <c r="L204" s="99"/>
      <c r="M204" s="3"/>
      <c r="N204" s="18"/>
      <c r="O204" s="3"/>
      <c r="P204" s="3"/>
      <c r="Q204" s="3"/>
      <c r="R204" s="3"/>
      <c r="S204" s="3"/>
      <c r="T204" s="3"/>
      <c r="U204" s="3"/>
      <c r="V204" s="3"/>
    </row>
    <row r="205" spans="11:22" ht="12.75">
      <c r="K205" s="3"/>
      <c r="L205" s="99"/>
      <c r="M205" s="3"/>
      <c r="N205" s="18"/>
      <c r="O205" s="3"/>
      <c r="P205" s="3"/>
      <c r="Q205" s="3"/>
      <c r="R205" s="3"/>
      <c r="S205" s="3"/>
      <c r="T205" s="3"/>
      <c r="U205" s="3"/>
      <c r="V205" s="3"/>
    </row>
    <row r="206" spans="11:22" ht="12.75">
      <c r="K206" s="3"/>
      <c r="L206" s="99"/>
      <c r="M206" s="3"/>
      <c r="N206" s="18"/>
      <c r="O206" s="3"/>
      <c r="P206" s="3"/>
      <c r="Q206" s="3"/>
      <c r="R206" s="3"/>
      <c r="S206" s="3"/>
      <c r="T206" s="3"/>
      <c r="U206" s="3"/>
      <c r="V206" s="3"/>
    </row>
    <row r="207" spans="11:22" ht="12.75">
      <c r="K207" s="3"/>
      <c r="L207" s="99"/>
      <c r="M207" s="3"/>
      <c r="N207" s="18"/>
      <c r="O207" s="3"/>
      <c r="P207" s="3"/>
      <c r="Q207" s="3"/>
      <c r="R207" s="3"/>
      <c r="S207" s="3"/>
      <c r="T207" s="3"/>
      <c r="U207" s="3"/>
      <c r="V207" s="3"/>
    </row>
    <row r="208" spans="11:22" ht="12.75">
      <c r="K208" s="3"/>
      <c r="L208" s="99"/>
      <c r="M208" s="3"/>
      <c r="N208" s="18"/>
      <c r="O208" s="3"/>
      <c r="P208" s="3"/>
      <c r="Q208" s="3"/>
      <c r="R208" s="3"/>
      <c r="S208" s="3"/>
      <c r="T208" s="3"/>
      <c r="U208" s="3"/>
      <c r="V208" s="3"/>
    </row>
    <row r="209" spans="11:22" ht="12.75">
      <c r="K209" s="3"/>
      <c r="L209" s="99"/>
      <c r="M209" s="3"/>
      <c r="N209" s="18"/>
      <c r="O209" s="3"/>
      <c r="P209" s="3"/>
      <c r="Q209" s="3"/>
      <c r="R209" s="3"/>
      <c r="S209" s="3"/>
      <c r="T209" s="3"/>
      <c r="U209" s="3"/>
      <c r="V209" s="3"/>
    </row>
    <row r="210" spans="11:22" ht="12.75">
      <c r="K210" s="3"/>
      <c r="L210" s="99"/>
      <c r="M210" s="3"/>
      <c r="N210" s="18"/>
      <c r="O210" s="3"/>
      <c r="P210" s="3"/>
      <c r="Q210" s="3"/>
      <c r="R210" s="3"/>
      <c r="S210" s="3"/>
      <c r="T210" s="3"/>
      <c r="U210" s="3"/>
      <c r="V210" s="3"/>
    </row>
    <row r="211" spans="11:22" ht="12.75">
      <c r="K211" s="3"/>
      <c r="L211" s="99"/>
      <c r="M211" s="3"/>
      <c r="N211" s="18"/>
      <c r="O211" s="3"/>
      <c r="P211" s="3"/>
      <c r="Q211" s="3"/>
      <c r="R211" s="3"/>
      <c r="S211" s="3"/>
      <c r="T211" s="3"/>
      <c r="U211" s="3"/>
      <c r="V211" s="3"/>
    </row>
    <row r="212" spans="11:22" ht="12.75">
      <c r="K212" s="3"/>
      <c r="L212" s="99"/>
      <c r="M212" s="3"/>
      <c r="N212" s="18"/>
      <c r="O212" s="3"/>
      <c r="P212" s="3"/>
      <c r="Q212" s="3"/>
      <c r="R212" s="3"/>
      <c r="S212" s="3"/>
      <c r="T212" s="3"/>
      <c r="U212" s="3"/>
      <c r="V212" s="3"/>
    </row>
    <row r="213" spans="11:22" ht="12.75">
      <c r="K213" s="3"/>
      <c r="L213" s="99"/>
      <c r="M213" s="3"/>
      <c r="N213" s="18"/>
      <c r="O213" s="3"/>
      <c r="P213" s="3"/>
      <c r="Q213" s="3"/>
      <c r="R213" s="3"/>
      <c r="S213" s="3"/>
      <c r="T213" s="3"/>
      <c r="U213" s="3"/>
      <c r="V213" s="3"/>
    </row>
    <row r="214" spans="11:22" ht="12.75">
      <c r="K214" s="3"/>
      <c r="L214" s="99"/>
      <c r="M214" s="3"/>
      <c r="N214" s="18"/>
      <c r="O214" s="3"/>
      <c r="P214" s="3"/>
      <c r="Q214" s="3"/>
      <c r="R214" s="3"/>
      <c r="S214" s="3"/>
      <c r="T214" s="3"/>
      <c r="U214" s="3"/>
      <c r="V214" s="3"/>
    </row>
    <row r="215" spans="11:22" ht="12.75">
      <c r="K215" s="3"/>
      <c r="L215" s="99"/>
      <c r="M215" s="3"/>
      <c r="N215" s="18"/>
      <c r="O215" s="3"/>
      <c r="P215" s="3"/>
      <c r="Q215" s="3"/>
      <c r="R215" s="3"/>
      <c r="S215" s="3"/>
      <c r="T215" s="3"/>
      <c r="U215" s="3"/>
      <c r="V215" s="3"/>
    </row>
    <row r="216" spans="11:22" ht="12.75">
      <c r="K216" s="3"/>
      <c r="L216" s="99"/>
      <c r="M216" s="3"/>
      <c r="N216" s="18"/>
      <c r="O216" s="3"/>
      <c r="P216" s="3"/>
      <c r="Q216" s="3"/>
      <c r="R216" s="3"/>
      <c r="S216" s="3"/>
      <c r="T216" s="3"/>
      <c r="U216" s="3"/>
      <c r="V216" s="3"/>
    </row>
    <row r="217" spans="11:22" ht="12.75">
      <c r="K217" s="3"/>
      <c r="L217" s="99"/>
      <c r="M217" s="3"/>
      <c r="N217" s="18"/>
      <c r="O217" s="3"/>
      <c r="P217" s="3"/>
      <c r="Q217" s="3"/>
      <c r="R217" s="3"/>
      <c r="S217" s="3"/>
      <c r="T217" s="3"/>
      <c r="U217" s="3"/>
      <c r="V217" s="3"/>
    </row>
    <row r="218" spans="11:22" ht="12.75">
      <c r="K218" s="3"/>
      <c r="L218" s="99"/>
      <c r="M218" s="3"/>
      <c r="N218" s="18"/>
      <c r="O218" s="3"/>
      <c r="P218" s="3"/>
      <c r="Q218" s="3"/>
      <c r="R218" s="3"/>
      <c r="S218" s="3"/>
      <c r="T218" s="3"/>
      <c r="U218" s="3"/>
      <c r="V218" s="3"/>
    </row>
    <row r="219" spans="11:22" ht="12.75">
      <c r="K219" s="3"/>
      <c r="L219" s="99"/>
      <c r="M219" s="3"/>
      <c r="N219" s="18"/>
      <c r="O219" s="3"/>
      <c r="P219" s="3"/>
      <c r="Q219" s="3"/>
      <c r="R219" s="3"/>
      <c r="S219" s="3"/>
      <c r="T219" s="3"/>
      <c r="U219" s="3"/>
      <c r="V219" s="3"/>
    </row>
    <row r="220" spans="11:22" ht="12.75">
      <c r="K220" s="3"/>
      <c r="L220" s="99"/>
      <c r="M220" s="3"/>
      <c r="N220" s="18"/>
      <c r="O220" s="3"/>
      <c r="P220" s="3"/>
      <c r="Q220" s="3"/>
      <c r="R220" s="3"/>
      <c r="S220" s="3"/>
      <c r="T220" s="3"/>
      <c r="U220" s="3"/>
      <c r="V220" s="3"/>
    </row>
    <row r="221" spans="11:22" ht="12.75">
      <c r="K221" s="3"/>
      <c r="L221" s="99"/>
      <c r="M221" s="3"/>
      <c r="N221" s="18"/>
      <c r="O221" s="3"/>
      <c r="P221" s="3"/>
      <c r="Q221" s="3"/>
      <c r="R221" s="3"/>
      <c r="S221" s="3"/>
      <c r="T221" s="3"/>
      <c r="U221" s="3"/>
      <c r="V221" s="3"/>
    </row>
    <row r="222" spans="11:22" ht="12.75">
      <c r="K222" s="3"/>
      <c r="L222" s="99"/>
      <c r="M222" s="3"/>
      <c r="N222" s="18"/>
      <c r="O222" s="3"/>
      <c r="P222" s="3"/>
      <c r="Q222" s="3"/>
      <c r="R222" s="3"/>
      <c r="S222" s="3"/>
      <c r="T222" s="3"/>
      <c r="U222" s="3"/>
      <c r="V222" s="3"/>
    </row>
    <row r="223" spans="11:22" ht="12.75">
      <c r="K223" s="3"/>
      <c r="L223" s="99"/>
      <c r="M223" s="3"/>
      <c r="N223" s="18"/>
      <c r="O223" s="3"/>
      <c r="P223" s="3"/>
      <c r="Q223" s="3"/>
      <c r="R223" s="3"/>
      <c r="S223" s="3"/>
      <c r="T223" s="3"/>
      <c r="U223" s="3"/>
      <c r="V223" s="3"/>
    </row>
    <row r="224" spans="11:22" ht="12.75">
      <c r="K224" s="3"/>
      <c r="L224" s="99"/>
      <c r="M224" s="3"/>
      <c r="N224" s="18"/>
      <c r="O224" s="3"/>
      <c r="P224" s="3"/>
      <c r="Q224" s="3"/>
      <c r="R224" s="3"/>
      <c r="S224" s="3"/>
      <c r="T224" s="3"/>
      <c r="U224" s="3"/>
      <c r="V224" s="3"/>
    </row>
    <row r="225" spans="11:22" ht="12.75">
      <c r="K225" s="3"/>
      <c r="L225" s="99"/>
      <c r="M225" s="3"/>
      <c r="N225" s="18"/>
      <c r="O225" s="3"/>
      <c r="P225" s="3"/>
      <c r="Q225" s="3"/>
      <c r="R225" s="3"/>
      <c r="S225" s="3"/>
      <c r="T225" s="3"/>
      <c r="U225" s="3"/>
      <c r="V225" s="3"/>
    </row>
    <row r="226" spans="11:22" ht="12.75">
      <c r="K226" s="3"/>
      <c r="L226" s="99"/>
      <c r="M226" s="3"/>
      <c r="N226" s="18"/>
      <c r="O226" s="3"/>
      <c r="P226" s="3"/>
      <c r="Q226" s="3"/>
      <c r="R226" s="3"/>
      <c r="S226" s="3"/>
      <c r="T226" s="3"/>
      <c r="U226" s="3"/>
      <c r="V226" s="3"/>
    </row>
    <row r="227" spans="11:22" ht="12.75">
      <c r="K227" s="3"/>
      <c r="L227" s="99"/>
      <c r="M227" s="3"/>
      <c r="N227" s="18"/>
      <c r="O227" s="3"/>
      <c r="P227" s="3"/>
      <c r="Q227" s="3"/>
      <c r="R227" s="3"/>
      <c r="S227" s="3"/>
      <c r="T227" s="3"/>
      <c r="U227" s="3"/>
      <c r="V227" s="3"/>
    </row>
    <row r="228" spans="11:22" ht="12.75">
      <c r="K228" s="3"/>
      <c r="L228" s="99"/>
      <c r="M228" s="3"/>
      <c r="N228" s="18"/>
      <c r="O228" s="3"/>
      <c r="P228" s="3"/>
      <c r="Q228" s="3"/>
      <c r="R228" s="3"/>
      <c r="S228" s="3"/>
      <c r="T228" s="3"/>
      <c r="U228" s="3"/>
      <c r="V228" s="3"/>
    </row>
    <row r="229" spans="11:22" ht="12.75">
      <c r="K229" s="3"/>
      <c r="L229" s="99"/>
      <c r="M229" s="3"/>
      <c r="N229" s="18"/>
      <c r="O229" s="3"/>
      <c r="P229" s="3"/>
      <c r="Q229" s="3"/>
      <c r="R229" s="3"/>
      <c r="S229" s="3"/>
      <c r="T229" s="3"/>
      <c r="U229" s="3"/>
      <c r="V229" s="3"/>
    </row>
    <row r="230" spans="11:22" ht="12.75">
      <c r="K230" s="3"/>
      <c r="L230" s="99"/>
      <c r="M230" s="3"/>
      <c r="N230" s="18"/>
      <c r="O230" s="3"/>
      <c r="P230" s="3"/>
      <c r="Q230" s="3"/>
      <c r="R230" s="3"/>
      <c r="S230" s="3"/>
      <c r="T230" s="3"/>
      <c r="U230" s="3"/>
      <c r="V230" s="3"/>
    </row>
    <row r="231" spans="11:22" ht="12.75">
      <c r="K231" s="3"/>
      <c r="L231" s="99"/>
      <c r="M231" s="3"/>
      <c r="N231" s="18"/>
      <c r="O231" s="3"/>
      <c r="P231" s="3"/>
      <c r="Q231" s="3"/>
      <c r="R231" s="3"/>
      <c r="S231" s="3"/>
      <c r="T231" s="3"/>
      <c r="U231" s="3"/>
      <c r="V231" s="3"/>
    </row>
    <row r="232" spans="11:22" ht="12.75">
      <c r="K232" s="3"/>
      <c r="L232" s="99"/>
      <c r="M232" s="3"/>
      <c r="N232" s="18"/>
      <c r="O232" s="3"/>
      <c r="P232" s="3"/>
      <c r="Q232" s="3"/>
      <c r="R232" s="3"/>
      <c r="S232" s="3"/>
      <c r="T232" s="3"/>
      <c r="U232" s="3"/>
      <c r="V232" s="3"/>
    </row>
    <row r="233" spans="11:22" ht="12.75">
      <c r="K233" s="3"/>
      <c r="L233" s="99"/>
      <c r="M233" s="3"/>
      <c r="N233" s="18"/>
      <c r="O233" s="3"/>
      <c r="P233" s="3"/>
      <c r="Q233" s="3"/>
      <c r="R233" s="3"/>
      <c r="S233" s="3"/>
      <c r="T233" s="3"/>
      <c r="U233" s="3"/>
      <c r="V233" s="3"/>
    </row>
    <row r="234" spans="11:22" ht="12.75">
      <c r="K234" s="3"/>
      <c r="L234" s="99"/>
      <c r="M234" s="3"/>
      <c r="N234" s="18"/>
      <c r="O234" s="3"/>
      <c r="P234" s="3"/>
      <c r="Q234" s="3"/>
      <c r="R234" s="3"/>
      <c r="S234" s="3"/>
      <c r="T234" s="3"/>
      <c r="U234" s="3"/>
      <c r="V234" s="3"/>
    </row>
    <row r="235" spans="11:22" ht="12.75">
      <c r="K235" s="3"/>
      <c r="L235" s="99"/>
      <c r="M235" s="3"/>
      <c r="N235" s="18"/>
      <c r="O235" s="3"/>
      <c r="P235" s="3"/>
      <c r="Q235" s="3"/>
      <c r="R235" s="3"/>
      <c r="S235" s="3"/>
      <c r="T235" s="3"/>
      <c r="U235" s="3"/>
      <c r="V235" s="3"/>
    </row>
    <row r="236" spans="11:22" ht="12.75">
      <c r="K236" s="3"/>
      <c r="L236" s="99"/>
      <c r="M236" s="3"/>
      <c r="N236" s="18"/>
      <c r="O236" s="3"/>
      <c r="P236" s="3"/>
      <c r="Q236" s="3"/>
      <c r="R236" s="3"/>
      <c r="S236" s="3"/>
      <c r="T236" s="3"/>
      <c r="U236" s="3"/>
      <c r="V236" s="3"/>
    </row>
    <row r="237" spans="11:22" ht="12.75">
      <c r="K237" s="3"/>
      <c r="L237" s="99"/>
      <c r="M237" s="3"/>
      <c r="N237" s="18"/>
      <c r="O237" s="3"/>
      <c r="P237" s="3"/>
      <c r="Q237" s="3"/>
      <c r="R237" s="3"/>
      <c r="S237" s="3"/>
      <c r="T237" s="3"/>
      <c r="U237" s="3"/>
      <c r="V237" s="3"/>
    </row>
    <row r="238" spans="11:22" ht="12.75">
      <c r="K238" s="3"/>
      <c r="L238" s="99"/>
      <c r="M238" s="3"/>
      <c r="N238" s="18"/>
      <c r="O238" s="3"/>
      <c r="P238" s="3"/>
      <c r="Q238" s="3"/>
      <c r="R238" s="3"/>
      <c r="S238" s="3"/>
      <c r="T238" s="3"/>
      <c r="U238" s="3"/>
      <c r="V238" s="3"/>
    </row>
    <row r="239" spans="11:22" ht="12.75">
      <c r="K239" s="3"/>
      <c r="L239" s="99"/>
      <c r="M239" s="3"/>
      <c r="N239" s="18"/>
      <c r="O239" s="3"/>
      <c r="P239" s="3"/>
      <c r="Q239" s="3"/>
      <c r="R239" s="3"/>
      <c r="S239" s="3"/>
      <c r="T239" s="3"/>
      <c r="U239" s="3"/>
      <c r="V239" s="3"/>
    </row>
    <row r="240" spans="11:22" ht="12.75">
      <c r="K240" s="3"/>
      <c r="L240" s="99"/>
      <c r="M240" s="3"/>
      <c r="N240" s="18"/>
      <c r="O240" s="3"/>
      <c r="P240" s="3"/>
      <c r="Q240" s="3"/>
      <c r="R240" s="3"/>
      <c r="S240" s="3"/>
      <c r="T240" s="3"/>
      <c r="U240" s="3"/>
      <c r="V240" s="3"/>
    </row>
    <row r="241" spans="11:22" ht="12.75">
      <c r="K241" s="3"/>
      <c r="L241" s="99"/>
      <c r="M241" s="3"/>
      <c r="N241" s="18"/>
      <c r="O241" s="3"/>
      <c r="P241" s="3"/>
      <c r="Q241" s="3"/>
      <c r="R241" s="3"/>
      <c r="S241" s="3"/>
      <c r="T241" s="3"/>
      <c r="U241" s="3"/>
      <c r="V241" s="3"/>
    </row>
    <row r="242" spans="11:22" ht="12.75">
      <c r="K242" s="3"/>
      <c r="L242" s="99"/>
      <c r="M242" s="3"/>
      <c r="N242" s="18"/>
      <c r="O242" s="3"/>
      <c r="P242" s="3"/>
      <c r="Q242" s="3"/>
      <c r="R242" s="3"/>
      <c r="S242" s="3"/>
      <c r="T242" s="3"/>
      <c r="U242" s="3"/>
      <c r="V242" s="3"/>
    </row>
    <row r="243" spans="11:22" ht="12.75">
      <c r="K243" s="3"/>
      <c r="L243" s="99"/>
      <c r="M243" s="3"/>
      <c r="N243" s="18"/>
      <c r="O243" s="3"/>
      <c r="P243" s="3"/>
      <c r="Q243" s="3"/>
      <c r="R243" s="3"/>
      <c r="S243" s="3"/>
      <c r="T243" s="3"/>
      <c r="U243" s="3"/>
      <c r="V243" s="3"/>
    </row>
    <row r="244" spans="11:22" ht="12.75">
      <c r="K244" s="3"/>
      <c r="L244" s="99"/>
      <c r="M244" s="3"/>
      <c r="N244" s="18"/>
      <c r="O244" s="3"/>
      <c r="P244" s="3"/>
      <c r="Q244" s="3"/>
      <c r="R244" s="3"/>
      <c r="S244" s="3"/>
      <c r="T244" s="3"/>
      <c r="U244" s="3"/>
      <c r="V244" s="3"/>
    </row>
    <row r="245" spans="11:22" ht="12.75">
      <c r="K245" s="3"/>
      <c r="L245" s="99"/>
      <c r="M245" s="3"/>
      <c r="N245" s="18"/>
      <c r="O245" s="3"/>
      <c r="P245" s="3"/>
      <c r="Q245" s="3"/>
      <c r="R245" s="3"/>
      <c r="S245" s="3"/>
      <c r="T245" s="3"/>
      <c r="U245" s="3"/>
      <c r="V245" s="3"/>
    </row>
    <row r="246" spans="11:22" ht="12.75">
      <c r="K246" s="3"/>
      <c r="L246" s="99"/>
      <c r="M246" s="3"/>
      <c r="N246" s="18"/>
      <c r="O246" s="3"/>
      <c r="P246" s="3"/>
      <c r="Q246" s="3"/>
      <c r="R246" s="3"/>
      <c r="S246" s="3"/>
      <c r="T246" s="3"/>
      <c r="U246" s="3"/>
      <c r="V246" s="3"/>
    </row>
    <row r="247" spans="11:22" ht="12.75">
      <c r="K247" s="3"/>
      <c r="L247" s="99"/>
      <c r="M247" s="3"/>
      <c r="N247" s="18"/>
      <c r="O247" s="3"/>
      <c r="P247" s="3"/>
      <c r="Q247" s="3"/>
      <c r="R247" s="3"/>
      <c r="S247" s="3"/>
      <c r="T247" s="3"/>
      <c r="U247" s="3"/>
      <c r="V247" s="3"/>
    </row>
    <row r="248" spans="11:22" ht="12.75">
      <c r="K248" s="3"/>
      <c r="L248" s="99"/>
      <c r="M248" s="3"/>
      <c r="N248" s="18"/>
      <c r="O248" s="3"/>
      <c r="P248" s="3"/>
      <c r="Q248" s="3"/>
      <c r="R248" s="3"/>
      <c r="S248" s="3"/>
      <c r="T248" s="3"/>
      <c r="U248" s="3"/>
      <c r="V248" s="3"/>
    </row>
    <row r="249" spans="11:22" ht="12.75">
      <c r="K249" s="3"/>
      <c r="L249" s="99"/>
      <c r="M249" s="3"/>
      <c r="N249" s="18"/>
      <c r="O249" s="3"/>
      <c r="P249" s="3"/>
      <c r="Q249" s="3"/>
      <c r="R249" s="3"/>
      <c r="S249" s="3"/>
      <c r="T249" s="3"/>
      <c r="U249" s="3"/>
      <c r="V249" s="3"/>
    </row>
    <row r="250" spans="11:22" ht="12.75">
      <c r="K250" s="3"/>
      <c r="L250" s="99"/>
      <c r="M250" s="3"/>
      <c r="N250" s="18"/>
      <c r="O250" s="3"/>
      <c r="P250" s="3"/>
      <c r="Q250" s="3"/>
      <c r="R250" s="3"/>
      <c r="S250" s="3"/>
      <c r="T250" s="3"/>
      <c r="U250" s="3"/>
      <c r="V250" s="3"/>
    </row>
    <row r="251" spans="11:22" ht="12.75">
      <c r="K251" s="3"/>
      <c r="L251" s="99"/>
      <c r="M251" s="3"/>
      <c r="N251" s="18"/>
      <c r="O251" s="3"/>
      <c r="P251" s="3"/>
      <c r="Q251" s="3"/>
      <c r="R251" s="3"/>
      <c r="S251" s="3"/>
      <c r="T251" s="3"/>
      <c r="U251" s="3"/>
      <c r="V251" s="3"/>
    </row>
    <row r="252" spans="11:22" ht="12.75">
      <c r="K252" s="3"/>
      <c r="L252" s="99"/>
      <c r="M252" s="3"/>
      <c r="N252" s="18"/>
      <c r="O252" s="3"/>
      <c r="P252" s="3"/>
      <c r="Q252" s="3"/>
      <c r="R252" s="3"/>
      <c r="S252" s="3"/>
      <c r="T252" s="3"/>
      <c r="U252" s="3"/>
      <c r="V252" s="3"/>
    </row>
    <row r="253" spans="11:22" ht="12.75">
      <c r="K253" s="3"/>
      <c r="L253" s="99"/>
      <c r="M253" s="3"/>
      <c r="N253" s="18"/>
      <c r="O253" s="3"/>
      <c r="P253" s="3"/>
      <c r="Q253" s="3"/>
      <c r="R253" s="3"/>
      <c r="S253" s="3"/>
      <c r="T253" s="3"/>
      <c r="U253" s="3"/>
      <c r="V253" s="3"/>
    </row>
    <row r="254" spans="11:22" ht="12.75">
      <c r="K254" s="3"/>
      <c r="L254" s="99"/>
      <c r="M254" s="3"/>
      <c r="N254" s="18"/>
      <c r="O254" s="3"/>
      <c r="P254" s="3"/>
      <c r="Q254" s="3"/>
      <c r="R254" s="3"/>
      <c r="S254" s="3"/>
      <c r="T254" s="3"/>
      <c r="U254" s="3"/>
      <c r="V254" s="3"/>
    </row>
    <row r="255" spans="11:22" ht="12.75">
      <c r="K255" s="3"/>
      <c r="L255" s="99"/>
      <c r="M255" s="3"/>
      <c r="N255" s="18"/>
      <c r="O255" s="3"/>
      <c r="P255" s="3"/>
      <c r="Q255" s="3"/>
      <c r="R255" s="3"/>
      <c r="S255" s="3"/>
      <c r="T255" s="3"/>
      <c r="U255" s="3"/>
      <c r="V255" s="3"/>
    </row>
    <row r="256" spans="11:22" ht="12.75">
      <c r="K256" s="3"/>
      <c r="L256" s="99"/>
      <c r="M256" s="3"/>
      <c r="N256" s="18"/>
      <c r="O256" s="3"/>
      <c r="P256" s="3"/>
      <c r="Q256" s="3"/>
      <c r="R256" s="3"/>
      <c r="S256" s="3"/>
      <c r="T256" s="3"/>
      <c r="U256" s="3"/>
      <c r="V256" s="3"/>
    </row>
    <row r="257" spans="11:22" ht="12.75">
      <c r="K257" s="3"/>
      <c r="L257" s="99"/>
      <c r="M257" s="3"/>
      <c r="N257" s="18"/>
      <c r="O257" s="3"/>
      <c r="P257" s="3"/>
      <c r="Q257" s="3"/>
      <c r="R257" s="3"/>
      <c r="S257" s="3"/>
      <c r="T257" s="3"/>
      <c r="U257" s="3"/>
      <c r="V257" s="3"/>
    </row>
    <row r="258" spans="11:22" ht="12.75">
      <c r="K258" s="3"/>
      <c r="L258" s="99"/>
      <c r="M258" s="3"/>
      <c r="N258" s="18"/>
      <c r="O258" s="3"/>
      <c r="P258" s="3"/>
      <c r="Q258" s="3"/>
      <c r="R258" s="3"/>
      <c r="S258" s="3"/>
      <c r="T258" s="3"/>
      <c r="U258" s="3"/>
      <c r="V258" s="3"/>
    </row>
    <row r="259" spans="11:22" ht="12.75">
      <c r="K259" s="3"/>
      <c r="L259" s="99"/>
      <c r="M259" s="3"/>
      <c r="N259" s="18"/>
      <c r="O259" s="3"/>
      <c r="P259" s="3"/>
      <c r="Q259" s="3"/>
      <c r="R259" s="3"/>
      <c r="S259" s="3"/>
      <c r="T259" s="3"/>
      <c r="U259" s="3"/>
      <c r="V259" s="3"/>
    </row>
    <row r="260" spans="11:22" ht="12.75">
      <c r="K260" s="3"/>
      <c r="L260" s="99"/>
      <c r="M260" s="3"/>
      <c r="N260" s="18"/>
      <c r="O260" s="3"/>
      <c r="P260" s="3"/>
      <c r="Q260" s="3"/>
      <c r="R260" s="3"/>
      <c r="S260" s="3"/>
      <c r="T260" s="3"/>
      <c r="U260" s="3"/>
      <c r="V260" s="3"/>
    </row>
    <row r="261" spans="11:22" ht="12.75">
      <c r="K261" s="3"/>
      <c r="L261" s="99"/>
      <c r="M261" s="3"/>
      <c r="N261" s="18"/>
      <c r="O261" s="3"/>
      <c r="P261" s="3"/>
      <c r="Q261" s="3"/>
      <c r="R261" s="3"/>
      <c r="S261" s="3"/>
      <c r="T261" s="3"/>
      <c r="U261" s="3"/>
      <c r="V261" s="3"/>
    </row>
    <row r="262" spans="11:22" ht="12.75">
      <c r="K262" s="3"/>
      <c r="L262" s="99"/>
      <c r="M262" s="3"/>
      <c r="N262" s="18"/>
      <c r="O262" s="3"/>
      <c r="P262" s="3"/>
      <c r="Q262" s="3"/>
      <c r="R262" s="3"/>
      <c r="S262" s="3"/>
      <c r="T262" s="3"/>
      <c r="U262" s="3"/>
      <c r="V262" s="3"/>
    </row>
    <row r="263" spans="11:22" ht="12.75">
      <c r="K263" s="3"/>
      <c r="L263" s="99"/>
      <c r="M263" s="3"/>
      <c r="N263" s="18"/>
      <c r="O263" s="3"/>
      <c r="P263" s="3"/>
      <c r="Q263" s="3"/>
      <c r="R263" s="3"/>
      <c r="S263" s="3"/>
      <c r="T263" s="3"/>
      <c r="U263" s="3"/>
      <c r="V263" s="3"/>
    </row>
    <row r="264" spans="11:22" ht="12.75">
      <c r="K264" s="3"/>
      <c r="L264" s="99"/>
      <c r="M264" s="3"/>
      <c r="N264" s="18"/>
      <c r="O264" s="3"/>
      <c r="P264" s="3"/>
      <c r="Q264" s="3"/>
      <c r="R264" s="3"/>
      <c r="S264" s="3"/>
      <c r="T264" s="3"/>
      <c r="U264" s="3"/>
      <c r="V264" s="3"/>
    </row>
    <row r="265" spans="11:22" ht="12.75">
      <c r="K265" s="3"/>
      <c r="L265" s="99"/>
      <c r="M265" s="3"/>
      <c r="N265" s="18"/>
      <c r="O265" s="3"/>
      <c r="P265" s="3"/>
      <c r="Q265" s="3"/>
      <c r="R265" s="3"/>
      <c r="S265" s="3"/>
      <c r="T265" s="3"/>
      <c r="U265" s="3"/>
      <c r="V265" s="3"/>
    </row>
    <row r="266" spans="11:22" ht="12.75">
      <c r="K266" s="3"/>
      <c r="L266" s="99"/>
      <c r="M266" s="3"/>
      <c r="N266" s="18"/>
      <c r="O266" s="3"/>
      <c r="P266" s="3"/>
      <c r="Q266" s="3"/>
      <c r="R266" s="3"/>
      <c r="S266" s="3"/>
      <c r="T266" s="3"/>
      <c r="U266" s="3"/>
      <c r="V266" s="3"/>
    </row>
    <row r="267" spans="11:22" ht="12.75">
      <c r="K267" s="3"/>
      <c r="L267" s="99"/>
      <c r="M267" s="3"/>
      <c r="N267" s="18"/>
      <c r="O267" s="3"/>
      <c r="P267" s="3"/>
      <c r="Q267" s="3"/>
      <c r="R267" s="3"/>
      <c r="S267" s="3"/>
      <c r="T267" s="3"/>
      <c r="U267" s="3"/>
      <c r="V267" s="3"/>
    </row>
    <row r="268" spans="11:22" ht="12.75">
      <c r="K268" s="3"/>
      <c r="L268" s="99"/>
      <c r="M268" s="3"/>
      <c r="N268" s="18"/>
      <c r="O268" s="3"/>
      <c r="P268" s="3"/>
      <c r="Q268" s="3"/>
      <c r="R268" s="3"/>
      <c r="S268" s="3"/>
      <c r="T268" s="3"/>
      <c r="U268" s="3"/>
      <c r="V268" s="3"/>
    </row>
    <row r="269" spans="11:22" ht="12.75">
      <c r="K269" s="3"/>
      <c r="L269" s="99"/>
      <c r="M269" s="3"/>
      <c r="N269" s="18"/>
      <c r="O269" s="3"/>
      <c r="P269" s="3"/>
      <c r="Q269" s="3"/>
      <c r="R269" s="3"/>
      <c r="S269" s="3"/>
      <c r="T269" s="3"/>
      <c r="U269" s="3"/>
      <c r="V269" s="3"/>
    </row>
    <row r="270" spans="11:22" ht="12.75">
      <c r="K270" s="3"/>
      <c r="L270" s="99"/>
      <c r="M270" s="3"/>
      <c r="N270" s="18"/>
      <c r="O270" s="3"/>
      <c r="P270" s="3"/>
      <c r="Q270" s="3"/>
      <c r="R270" s="3"/>
      <c r="S270" s="3"/>
      <c r="T270" s="3"/>
      <c r="U270" s="3"/>
      <c r="V270" s="3"/>
    </row>
    <row r="271" spans="11:22" ht="12.75">
      <c r="K271" s="3"/>
      <c r="L271" s="99"/>
      <c r="M271" s="3"/>
      <c r="N271" s="18"/>
      <c r="O271" s="3"/>
      <c r="P271" s="3"/>
      <c r="Q271" s="3"/>
      <c r="R271" s="3"/>
      <c r="S271" s="3"/>
      <c r="T271" s="3"/>
      <c r="U271" s="3"/>
      <c r="V271" s="3"/>
    </row>
    <row r="272" spans="11:22" ht="12.75">
      <c r="K272" s="3"/>
      <c r="L272" s="99"/>
      <c r="M272" s="3"/>
      <c r="N272" s="18"/>
      <c r="O272" s="3"/>
      <c r="P272" s="3"/>
      <c r="Q272" s="3"/>
      <c r="R272" s="3"/>
      <c r="S272" s="3"/>
      <c r="T272" s="3"/>
      <c r="U272" s="3"/>
      <c r="V272" s="3"/>
    </row>
    <row r="273" spans="11:22" ht="12.75">
      <c r="K273" s="3"/>
      <c r="L273" s="99"/>
      <c r="M273" s="3"/>
      <c r="N273" s="18"/>
      <c r="O273" s="3"/>
      <c r="P273" s="3"/>
      <c r="Q273" s="3"/>
      <c r="R273" s="3"/>
      <c r="S273" s="3"/>
      <c r="T273" s="3"/>
      <c r="U273" s="3"/>
      <c r="V273" s="3"/>
    </row>
    <row r="274" spans="11:22" ht="12.75">
      <c r="K274" s="3"/>
      <c r="L274" s="99"/>
      <c r="M274" s="3"/>
      <c r="N274" s="18"/>
      <c r="O274" s="3"/>
      <c r="P274" s="3"/>
      <c r="Q274" s="3"/>
      <c r="R274" s="3"/>
      <c r="S274" s="3"/>
      <c r="T274" s="3"/>
      <c r="U274" s="3"/>
      <c r="V274" s="3"/>
    </row>
    <row r="275" spans="11:22" ht="12.75">
      <c r="K275" s="3"/>
      <c r="L275" s="99"/>
      <c r="M275" s="3"/>
      <c r="N275" s="18"/>
      <c r="O275" s="3"/>
      <c r="P275" s="3"/>
      <c r="Q275" s="3"/>
      <c r="R275" s="3"/>
      <c r="S275" s="3"/>
      <c r="T275" s="3"/>
      <c r="U275" s="3"/>
      <c r="V275" s="3"/>
    </row>
    <row r="276" spans="11:22" ht="12.75">
      <c r="K276" s="3"/>
      <c r="L276" s="99"/>
      <c r="M276" s="3"/>
      <c r="N276" s="18"/>
      <c r="O276" s="3"/>
      <c r="P276" s="3"/>
      <c r="Q276" s="3"/>
      <c r="R276" s="3"/>
      <c r="S276" s="3"/>
      <c r="T276" s="3"/>
      <c r="U276" s="3"/>
      <c r="V276" s="3"/>
    </row>
    <row r="277" spans="11:22" ht="12.75">
      <c r="K277" s="3"/>
      <c r="L277" s="99"/>
      <c r="M277" s="3"/>
      <c r="N277" s="18"/>
      <c r="O277" s="3"/>
      <c r="P277" s="3"/>
      <c r="Q277" s="3"/>
      <c r="R277" s="3"/>
      <c r="S277" s="3"/>
      <c r="T277" s="3"/>
      <c r="U277" s="3"/>
      <c r="V277" s="3"/>
    </row>
    <row r="278" spans="11:22" ht="12.75">
      <c r="K278" s="3"/>
      <c r="L278" s="99"/>
      <c r="M278" s="3"/>
      <c r="N278" s="18"/>
      <c r="O278" s="3"/>
      <c r="P278" s="3"/>
      <c r="Q278" s="3"/>
      <c r="R278" s="3"/>
      <c r="S278" s="3"/>
      <c r="T278" s="3"/>
      <c r="U278" s="3"/>
      <c r="V278" s="3"/>
    </row>
    <row r="279" spans="11:22" ht="12.75">
      <c r="K279" s="3"/>
      <c r="L279" s="99"/>
      <c r="M279" s="3"/>
      <c r="N279" s="18"/>
      <c r="O279" s="3"/>
      <c r="P279" s="3"/>
      <c r="Q279" s="3"/>
      <c r="R279" s="3"/>
      <c r="S279" s="3"/>
      <c r="T279" s="3"/>
      <c r="U279" s="3"/>
      <c r="V279" s="3"/>
    </row>
    <row r="280" spans="11:22" ht="12.75">
      <c r="K280" s="3"/>
      <c r="L280" s="99"/>
      <c r="M280" s="3"/>
      <c r="N280" s="18"/>
      <c r="O280" s="3"/>
      <c r="P280" s="3"/>
      <c r="Q280" s="3"/>
      <c r="R280" s="3"/>
      <c r="S280" s="3"/>
      <c r="T280" s="3"/>
      <c r="U280" s="3"/>
      <c r="V280" s="3"/>
    </row>
    <row r="281" spans="11:22" ht="12.75">
      <c r="K281" s="3"/>
      <c r="L281" s="99"/>
      <c r="M281" s="3"/>
      <c r="N281" s="18"/>
      <c r="O281" s="3"/>
      <c r="P281" s="3"/>
      <c r="Q281" s="3"/>
      <c r="R281" s="3"/>
      <c r="S281" s="3"/>
      <c r="T281" s="3"/>
      <c r="U281" s="3"/>
      <c r="V281" s="3"/>
    </row>
    <row r="282" spans="11:22" ht="12.75">
      <c r="K282" s="3"/>
      <c r="L282" s="99"/>
      <c r="M282" s="3"/>
      <c r="N282" s="18"/>
      <c r="O282" s="3"/>
      <c r="P282" s="3"/>
      <c r="Q282" s="3"/>
      <c r="R282" s="3"/>
      <c r="S282" s="3"/>
      <c r="T282" s="3"/>
      <c r="U282" s="3"/>
      <c r="V282" s="3"/>
    </row>
    <row r="283" spans="11:22" ht="12.75">
      <c r="K283" s="3"/>
      <c r="L283" s="99"/>
      <c r="M283" s="3"/>
      <c r="N283" s="18"/>
      <c r="O283" s="3"/>
      <c r="P283" s="3"/>
      <c r="Q283" s="3"/>
      <c r="R283" s="3"/>
      <c r="S283" s="3"/>
      <c r="T283" s="3"/>
      <c r="U283" s="3"/>
      <c r="V283" s="3"/>
    </row>
    <row r="284" spans="11:22" ht="12.75">
      <c r="K284" s="3"/>
      <c r="L284" s="99"/>
      <c r="M284" s="3"/>
      <c r="N284" s="18"/>
      <c r="O284" s="3"/>
      <c r="P284" s="3"/>
      <c r="Q284" s="3"/>
      <c r="R284" s="3"/>
      <c r="S284" s="3"/>
      <c r="T284" s="3"/>
      <c r="U284" s="3"/>
      <c r="V284" s="3"/>
    </row>
    <row r="285" spans="11:22" ht="12.75">
      <c r="K285" s="3"/>
      <c r="L285" s="99"/>
      <c r="M285" s="3"/>
      <c r="N285" s="18"/>
      <c r="O285" s="3"/>
      <c r="P285" s="3"/>
      <c r="Q285" s="3"/>
      <c r="R285" s="3"/>
      <c r="S285" s="3"/>
      <c r="T285" s="3"/>
      <c r="U285" s="3"/>
      <c r="V285" s="3"/>
    </row>
    <row r="286" spans="11:22" ht="12.75">
      <c r="K286" s="3"/>
      <c r="L286" s="99"/>
      <c r="M286" s="3"/>
      <c r="N286" s="18"/>
      <c r="O286" s="3"/>
      <c r="P286" s="3"/>
      <c r="Q286" s="3"/>
      <c r="R286" s="3"/>
      <c r="S286" s="3"/>
      <c r="T286" s="3"/>
      <c r="U286" s="3"/>
      <c r="V286" s="3"/>
    </row>
    <row r="287" spans="11:22" ht="12.75">
      <c r="K287" s="3"/>
      <c r="L287" s="99"/>
      <c r="M287" s="3"/>
      <c r="N287" s="18"/>
      <c r="O287" s="3"/>
      <c r="P287" s="3"/>
      <c r="Q287" s="3"/>
      <c r="R287" s="3"/>
      <c r="S287" s="3"/>
      <c r="T287" s="3"/>
      <c r="U287" s="3"/>
      <c r="V287" s="3"/>
    </row>
    <row r="288" spans="11:22" ht="12.75">
      <c r="K288" s="3"/>
      <c r="L288" s="99"/>
      <c r="M288" s="3"/>
      <c r="N288" s="18"/>
      <c r="O288" s="3"/>
      <c r="P288" s="3"/>
      <c r="Q288" s="3"/>
      <c r="R288" s="3"/>
      <c r="S288" s="3"/>
      <c r="T288" s="3"/>
      <c r="U288" s="3"/>
      <c r="V288" s="3"/>
    </row>
    <row r="289" spans="11:22" ht="12.75">
      <c r="K289" s="3"/>
      <c r="L289" s="99"/>
      <c r="M289" s="3"/>
      <c r="N289" s="18"/>
      <c r="O289" s="3"/>
      <c r="P289" s="3"/>
      <c r="Q289" s="3"/>
      <c r="R289" s="3"/>
      <c r="S289" s="3"/>
      <c r="T289" s="3"/>
      <c r="U289" s="3"/>
      <c r="V289" s="3"/>
    </row>
    <row r="290" spans="11:22" ht="12.75">
      <c r="K290" s="3"/>
      <c r="L290" s="99"/>
      <c r="M290" s="3"/>
      <c r="N290" s="18"/>
      <c r="O290" s="3"/>
      <c r="P290" s="3"/>
      <c r="Q290" s="3"/>
      <c r="R290" s="3"/>
      <c r="S290" s="3"/>
      <c r="T290" s="3"/>
      <c r="U290" s="3"/>
      <c r="V290" s="3"/>
    </row>
    <row r="291" spans="11:22" ht="12.75">
      <c r="K291" s="3"/>
      <c r="L291" s="99"/>
      <c r="M291" s="3"/>
      <c r="N291" s="18"/>
      <c r="O291" s="3"/>
      <c r="P291" s="3"/>
      <c r="Q291" s="3"/>
      <c r="R291" s="3"/>
      <c r="S291" s="3"/>
      <c r="T291" s="3"/>
      <c r="U291" s="3"/>
      <c r="V291" s="3"/>
    </row>
    <row r="292" spans="11:22" ht="12.75">
      <c r="K292" s="3"/>
      <c r="L292" s="99"/>
      <c r="M292" s="3"/>
      <c r="N292" s="18"/>
      <c r="O292" s="3"/>
      <c r="P292" s="3"/>
      <c r="Q292" s="3"/>
      <c r="R292" s="3"/>
      <c r="S292" s="3"/>
      <c r="T292" s="3"/>
      <c r="U292" s="3"/>
      <c r="V292" s="3"/>
    </row>
    <row r="293" spans="11:22" ht="12.75">
      <c r="K293" s="3"/>
      <c r="L293" s="99"/>
      <c r="M293" s="3"/>
      <c r="N293" s="18"/>
      <c r="O293" s="3"/>
      <c r="P293" s="3"/>
      <c r="Q293" s="3"/>
      <c r="R293" s="3"/>
      <c r="S293" s="3"/>
      <c r="T293" s="3"/>
      <c r="U293" s="3"/>
      <c r="V293" s="3"/>
    </row>
    <row r="294" spans="11:22" ht="12.75">
      <c r="K294" s="3"/>
      <c r="L294" s="99"/>
      <c r="M294" s="3"/>
      <c r="N294" s="18"/>
      <c r="O294" s="3"/>
      <c r="P294" s="3"/>
      <c r="Q294" s="3"/>
      <c r="R294" s="3"/>
      <c r="S294" s="3"/>
      <c r="T294" s="3"/>
      <c r="U294" s="3"/>
      <c r="V294" s="3"/>
    </row>
    <row r="295" spans="11:22" ht="12.75">
      <c r="K295" s="3"/>
      <c r="L295" s="99"/>
      <c r="M295" s="3"/>
      <c r="N295" s="18"/>
      <c r="O295" s="3"/>
      <c r="P295" s="3"/>
      <c r="Q295" s="3"/>
      <c r="R295" s="3"/>
      <c r="S295" s="3"/>
      <c r="T295" s="3"/>
      <c r="U295" s="3"/>
      <c r="V295" s="3"/>
    </row>
    <row r="296" spans="11:22" ht="12.75">
      <c r="K296" s="3"/>
      <c r="L296" s="99"/>
      <c r="M296" s="3"/>
      <c r="N296" s="18"/>
      <c r="O296" s="3"/>
      <c r="P296" s="3"/>
      <c r="Q296" s="3"/>
      <c r="R296" s="3"/>
      <c r="S296" s="3"/>
      <c r="T296" s="3"/>
      <c r="U296" s="3"/>
      <c r="V296" s="3"/>
    </row>
    <row r="297" spans="11:22" ht="12.75">
      <c r="K297" s="3"/>
      <c r="L297" s="99"/>
      <c r="M297" s="3"/>
      <c r="N297" s="18"/>
      <c r="O297" s="3"/>
      <c r="P297" s="3"/>
      <c r="Q297" s="3"/>
      <c r="R297" s="3"/>
      <c r="S297" s="3"/>
      <c r="T297" s="3"/>
      <c r="U297" s="3"/>
      <c r="V297" s="3"/>
    </row>
    <row r="298" spans="11:22" ht="12.75">
      <c r="K298" s="3"/>
      <c r="L298" s="99"/>
      <c r="M298" s="3"/>
      <c r="N298" s="18"/>
      <c r="O298" s="3"/>
      <c r="P298" s="3"/>
      <c r="Q298" s="3"/>
      <c r="R298" s="3"/>
      <c r="S298" s="3"/>
      <c r="T298" s="3"/>
      <c r="U298" s="3"/>
      <c r="V298" s="3"/>
    </row>
    <row r="299" spans="11:22" ht="12.75">
      <c r="K299" s="3"/>
      <c r="L299" s="99"/>
      <c r="M299" s="3"/>
      <c r="N299" s="18"/>
      <c r="O299" s="3"/>
      <c r="P299" s="3"/>
      <c r="Q299" s="3"/>
      <c r="R299" s="3"/>
      <c r="S299" s="3"/>
      <c r="T299" s="3"/>
      <c r="U299" s="3"/>
      <c r="V299" s="3"/>
    </row>
    <row r="300" spans="11:22" ht="12.75">
      <c r="K300" s="3"/>
      <c r="L300" s="99"/>
      <c r="M300" s="3"/>
      <c r="N300" s="18"/>
      <c r="O300" s="3"/>
      <c r="P300" s="3"/>
      <c r="Q300" s="3"/>
      <c r="R300" s="3"/>
      <c r="S300" s="3"/>
      <c r="T300" s="3"/>
      <c r="U300" s="3"/>
      <c r="V300" s="3"/>
    </row>
    <row r="301" spans="11:22" ht="12.75">
      <c r="K301" s="3"/>
      <c r="L301" s="99"/>
      <c r="M301" s="3"/>
      <c r="N301" s="18"/>
      <c r="O301" s="3"/>
      <c r="P301" s="3"/>
      <c r="Q301" s="3"/>
      <c r="R301" s="3"/>
      <c r="S301" s="3"/>
      <c r="T301" s="3"/>
      <c r="U301" s="3"/>
      <c r="V301" s="3"/>
    </row>
    <row r="302" spans="11:22" ht="12.75">
      <c r="K302" s="3"/>
      <c r="L302" s="99"/>
      <c r="M302" s="3"/>
      <c r="N302" s="18"/>
      <c r="O302" s="3"/>
      <c r="P302" s="3"/>
      <c r="Q302" s="3"/>
      <c r="R302" s="3"/>
      <c r="S302" s="3"/>
      <c r="T302" s="3"/>
      <c r="U302" s="3"/>
      <c r="V302" s="3"/>
    </row>
    <row r="303" spans="11:22" ht="12.75">
      <c r="K303" s="3"/>
      <c r="L303" s="99"/>
      <c r="M303" s="3"/>
      <c r="N303" s="18"/>
      <c r="O303" s="3"/>
      <c r="P303" s="3"/>
      <c r="Q303" s="3"/>
      <c r="R303" s="3"/>
      <c r="S303" s="3"/>
      <c r="T303" s="3"/>
      <c r="U303" s="3"/>
      <c r="V303" s="3"/>
    </row>
    <row r="304" spans="11:22" ht="12.75">
      <c r="K304" s="3"/>
      <c r="L304" s="99"/>
      <c r="M304" s="3"/>
      <c r="N304" s="18"/>
      <c r="O304" s="3"/>
      <c r="P304" s="3"/>
      <c r="Q304" s="3"/>
      <c r="R304" s="3"/>
      <c r="S304" s="3"/>
      <c r="T304" s="3"/>
      <c r="U304" s="3"/>
      <c r="V304" s="3"/>
    </row>
    <row r="305" spans="11:22" ht="12.75">
      <c r="K305" s="3"/>
      <c r="L305" s="99"/>
      <c r="M305" s="3"/>
      <c r="N305" s="18"/>
      <c r="O305" s="3"/>
      <c r="P305" s="3"/>
      <c r="Q305" s="3"/>
      <c r="R305" s="3"/>
      <c r="S305" s="3"/>
      <c r="T305" s="3"/>
      <c r="U305" s="3"/>
      <c r="V305" s="3"/>
    </row>
    <row r="306" spans="11:14" ht="12.75">
      <c r="K306" s="3"/>
      <c r="L306" s="99"/>
      <c r="M306" s="3"/>
      <c r="N306" s="18"/>
    </row>
    <row r="307" spans="11:14" ht="12.75">
      <c r="K307" s="3"/>
      <c r="L307" s="99"/>
      <c r="M307" s="3"/>
      <c r="N307" s="18"/>
    </row>
    <row r="308" spans="11:14" ht="12.75">
      <c r="K308" s="3"/>
      <c r="L308" s="99"/>
      <c r="M308" s="3"/>
      <c r="N308" s="18"/>
    </row>
    <row r="309" spans="11:14" ht="12.75">
      <c r="K309" s="3"/>
      <c r="L309" s="99"/>
      <c r="M309" s="3"/>
      <c r="N309" s="18"/>
    </row>
    <row r="310" spans="11:14" ht="12.75">
      <c r="K310" s="3"/>
      <c r="L310" s="99"/>
      <c r="M310" s="3"/>
      <c r="N310" s="18"/>
    </row>
    <row r="311" spans="11:14" ht="12.75">
      <c r="K311" s="3"/>
      <c r="L311" s="99"/>
      <c r="M311" s="3"/>
      <c r="N311" s="18"/>
    </row>
    <row r="312" spans="11:14" ht="12.75">
      <c r="K312" s="3"/>
      <c r="L312" s="99"/>
      <c r="M312" s="3"/>
      <c r="N312" s="18"/>
    </row>
    <row r="313" spans="11:14" ht="12.75">
      <c r="K313" s="3"/>
      <c r="L313" s="99"/>
      <c r="M313" s="3"/>
      <c r="N313" s="18"/>
    </row>
    <row r="314" spans="11:14" ht="12.75">
      <c r="K314" s="3"/>
      <c r="L314" s="99"/>
      <c r="M314" s="3"/>
      <c r="N314" s="18"/>
    </row>
    <row r="315" spans="11:14" ht="12.75">
      <c r="K315" s="3"/>
      <c r="L315" s="99"/>
      <c r="M315" s="3"/>
      <c r="N315" s="18"/>
    </row>
    <row r="316" spans="11:14" ht="12.75">
      <c r="K316" s="3"/>
      <c r="L316" s="99"/>
      <c r="M316" s="3"/>
      <c r="N316" s="18"/>
    </row>
    <row r="317" spans="11:14" ht="12.75">
      <c r="K317" s="3"/>
      <c r="L317" s="99"/>
      <c r="M317" s="3"/>
      <c r="N317" s="18"/>
    </row>
    <row r="318" spans="11:14" ht="12.75">
      <c r="K318" s="3"/>
      <c r="L318" s="99"/>
      <c r="M318" s="3"/>
      <c r="N318" s="18"/>
    </row>
    <row r="319" spans="11:14" ht="12.75">
      <c r="K319" s="3"/>
      <c r="L319" s="99"/>
      <c r="M319" s="3"/>
      <c r="N319" s="18"/>
    </row>
    <row r="320" spans="11:14" ht="12.75">
      <c r="K320" s="3"/>
      <c r="L320" s="99"/>
      <c r="M320" s="3"/>
      <c r="N320" s="18"/>
    </row>
    <row r="321" spans="11:14" ht="12.75">
      <c r="K321" s="3"/>
      <c r="L321" s="99"/>
      <c r="M321" s="3"/>
      <c r="N321" s="18"/>
    </row>
    <row r="322" spans="11:14" ht="12.75">
      <c r="K322" s="3"/>
      <c r="L322" s="99"/>
      <c r="M322" s="3"/>
      <c r="N322" s="18"/>
    </row>
    <row r="323" spans="11:14" ht="12.75">
      <c r="K323" s="3"/>
      <c r="L323" s="99"/>
      <c r="M323" s="3"/>
      <c r="N323" s="18"/>
    </row>
    <row r="324" spans="11:14" ht="12.75">
      <c r="K324" s="3"/>
      <c r="L324" s="99"/>
      <c r="M324" s="3"/>
      <c r="N324" s="18"/>
    </row>
    <row r="325" spans="11:14" ht="12.75">
      <c r="K325" s="3"/>
      <c r="L325" s="99"/>
      <c r="M325" s="3"/>
      <c r="N325" s="18"/>
    </row>
    <row r="326" spans="11:14" ht="12.75">
      <c r="K326" s="3"/>
      <c r="L326" s="99"/>
      <c r="M326" s="3"/>
      <c r="N326" s="18"/>
    </row>
    <row r="327" spans="11:14" ht="12.75">
      <c r="K327" s="3"/>
      <c r="L327" s="99"/>
      <c r="M327" s="3"/>
      <c r="N327" s="18"/>
    </row>
    <row r="328" spans="11:14" ht="12.75">
      <c r="K328" s="3"/>
      <c r="L328" s="99"/>
      <c r="M328" s="3"/>
      <c r="N328" s="18"/>
    </row>
    <row r="329" spans="11:14" ht="12.75">
      <c r="K329" s="3"/>
      <c r="L329" s="99"/>
      <c r="M329" s="3"/>
      <c r="N329" s="18"/>
    </row>
    <row r="330" spans="11:14" ht="12.75">
      <c r="K330" s="3"/>
      <c r="L330" s="99"/>
      <c r="M330" s="3"/>
      <c r="N330" s="18"/>
    </row>
    <row r="331" spans="11:14" ht="12.75">
      <c r="K331" s="3"/>
      <c r="L331" s="99"/>
      <c r="M331" s="3"/>
      <c r="N331" s="18"/>
    </row>
    <row r="332" spans="11:14" ht="12.75">
      <c r="K332" s="3"/>
      <c r="L332" s="99"/>
      <c r="M332" s="3"/>
      <c r="N332" s="18"/>
    </row>
    <row r="333" spans="11:14" ht="12.75">
      <c r="K333" s="3"/>
      <c r="L333" s="99"/>
      <c r="M333" s="3"/>
      <c r="N333" s="18"/>
    </row>
    <row r="334" spans="11:14" ht="12.75">
      <c r="K334" s="3"/>
      <c r="L334" s="99"/>
      <c r="M334" s="3"/>
      <c r="N334" s="18"/>
    </row>
    <row r="335" spans="11:14" ht="12.75">
      <c r="K335" s="3"/>
      <c r="L335" s="99"/>
      <c r="M335" s="3"/>
      <c r="N335" s="18"/>
    </row>
    <row r="336" spans="11:14" ht="12.75">
      <c r="K336" s="3"/>
      <c r="L336" s="99"/>
      <c r="M336" s="3"/>
      <c r="N336" s="18"/>
    </row>
    <row r="337" spans="11:14" ht="12.75">
      <c r="K337" s="3"/>
      <c r="L337" s="99"/>
      <c r="M337" s="3"/>
      <c r="N337" s="18"/>
    </row>
    <row r="338" spans="11:14" ht="12.75">
      <c r="K338" s="3"/>
      <c r="L338" s="99"/>
      <c r="M338" s="3"/>
      <c r="N338" s="18"/>
    </row>
    <row r="339" spans="11:14" ht="12.75">
      <c r="K339" s="3"/>
      <c r="L339" s="99"/>
      <c r="M339" s="3"/>
      <c r="N339" s="18"/>
    </row>
    <row r="340" spans="11:14" ht="12.75">
      <c r="K340" s="3"/>
      <c r="L340" s="99"/>
      <c r="M340" s="3"/>
      <c r="N340" s="18"/>
    </row>
    <row r="341" spans="11:14" ht="12.75">
      <c r="K341" s="3"/>
      <c r="L341" s="99"/>
      <c r="M341" s="3"/>
      <c r="N341" s="18"/>
    </row>
    <row r="342" spans="11:14" ht="12.75">
      <c r="K342" s="3"/>
      <c r="L342" s="99"/>
      <c r="M342" s="3"/>
      <c r="N342" s="18"/>
    </row>
    <row r="343" spans="11:14" ht="12.75">
      <c r="K343" s="3"/>
      <c r="L343" s="99"/>
      <c r="M343" s="3"/>
      <c r="N343" s="18"/>
    </row>
    <row r="344" spans="11:14" ht="12.75">
      <c r="K344" s="3"/>
      <c r="L344" s="99"/>
      <c r="M344" s="3"/>
      <c r="N344" s="18"/>
    </row>
    <row r="345" spans="11:14" ht="12.75">
      <c r="K345" s="3"/>
      <c r="L345" s="99"/>
      <c r="M345" s="3"/>
      <c r="N345" s="18"/>
    </row>
    <row r="346" spans="11:14" ht="12.75">
      <c r="K346" s="3"/>
      <c r="L346" s="99"/>
      <c r="M346" s="3"/>
      <c r="N346" s="18"/>
    </row>
    <row r="347" spans="11:14" ht="12.75">
      <c r="K347" s="3"/>
      <c r="L347" s="99"/>
      <c r="M347" s="3"/>
      <c r="N347" s="18"/>
    </row>
    <row r="348" spans="11:14" ht="12.75">
      <c r="K348" s="3"/>
      <c r="L348" s="99"/>
      <c r="M348" s="3"/>
      <c r="N348" s="18"/>
    </row>
    <row r="349" spans="11:14" ht="12.75">
      <c r="K349" s="3"/>
      <c r="L349" s="99"/>
      <c r="M349" s="3"/>
      <c r="N349" s="18"/>
    </row>
    <row r="350" spans="11:14" ht="12.75">
      <c r="K350" s="3"/>
      <c r="L350" s="99"/>
      <c r="M350" s="3"/>
      <c r="N350" s="18"/>
    </row>
    <row r="351" spans="11:14" ht="12.75">
      <c r="K351" s="3"/>
      <c r="L351" s="99"/>
      <c r="M351" s="3"/>
      <c r="N351" s="18"/>
    </row>
    <row r="352" spans="11:14" ht="12.75">
      <c r="K352" s="3"/>
      <c r="L352" s="99"/>
      <c r="M352" s="3"/>
      <c r="N352" s="18"/>
    </row>
    <row r="353" spans="11:14" ht="12.75">
      <c r="K353" s="3"/>
      <c r="L353" s="99"/>
      <c r="M353" s="3"/>
      <c r="N353" s="18"/>
    </row>
    <row r="354" spans="11:14" ht="12.75">
      <c r="K354" s="3"/>
      <c r="L354" s="99"/>
      <c r="M354" s="3"/>
      <c r="N354" s="18"/>
    </row>
    <row r="355" spans="11:14" ht="12.75">
      <c r="K355" s="3"/>
      <c r="L355" s="99"/>
      <c r="M355" s="3"/>
      <c r="N355" s="18"/>
    </row>
    <row r="356" spans="11:14" ht="12.75">
      <c r="K356" s="3"/>
      <c r="L356" s="99"/>
      <c r="M356" s="3"/>
      <c r="N356" s="18"/>
    </row>
    <row r="357" spans="11:14" ht="12.75">
      <c r="K357" s="3"/>
      <c r="L357" s="99"/>
      <c r="M357" s="3"/>
      <c r="N357" s="18"/>
    </row>
    <row r="358" spans="11:14" ht="12.75">
      <c r="K358" s="3"/>
      <c r="L358" s="99"/>
      <c r="M358" s="3"/>
      <c r="N358" s="18"/>
    </row>
    <row r="359" spans="11:14" ht="12.75">
      <c r="K359" s="3"/>
      <c r="L359" s="99"/>
      <c r="M359" s="3"/>
      <c r="N359" s="18"/>
    </row>
    <row r="360" spans="11:14" ht="12.75">
      <c r="K360" s="3"/>
      <c r="L360" s="99"/>
      <c r="M360" s="3"/>
      <c r="N360" s="18"/>
    </row>
    <row r="361" spans="11:14" ht="12.75">
      <c r="K361" s="3"/>
      <c r="L361" s="99"/>
      <c r="M361" s="3"/>
      <c r="N361" s="18"/>
    </row>
    <row r="362" spans="11:14" ht="12.75">
      <c r="K362" s="3"/>
      <c r="L362" s="99"/>
      <c r="M362" s="3"/>
      <c r="N362" s="18"/>
    </row>
    <row r="363" spans="11:14" ht="12.75">
      <c r="K363" s="3"/>
      <c r="L363" s="99"/>
      <c r="M363" s="3"/>
      <c r="N363" s="18"/>
    </row>
    <row r="364" spans="11:14" ht="12.75">
      <c r="K364" s="3"/>
      <c r="L364" s="99"/>
      <c r="M364" s="3"/>
      <c r="N364" s="18"/>
    </row>
    <row r="365" spans="11:14" ht="12.75">
      <c r="K365" s="3"/>
      <c r="L365" s="99"/>
      <c r="M365" s="3"/>
      <c r="N365" s="18"/>
    </row>
    <row r="366" spans="11:14" ht="12.75">
      <c r="K366" s="3"/>
      <c r="L366" s="99"/>
      <c r="M366" s="3"/>
      <c r="N366" s="18"/>
    </row>
    <row r="367" spans="11:14" ht="12.75">
      <c r="K367" s="3"/>
      <c r="L367" s="99"/>
      <c r="M367" s="3"/>
      <c r="N367" s="18"/>
    </row>
    <row r="368" spans="11:14" ht="12.75">
      <c r="K368" s="3"/>
      <c r="L368" s="99"/>
      <c r="M368" s="3"/>
      <c r="N368" s="18"/>
    </row>
    <row r="369" spans="11:14" ht="12.75">
      <c r="K369" s="3"/>
      <c r="L369" s="99"/>
      <c r="M369" s="3"/>
      <c r="N369" s="18"/>
    </row>
    <row r="370" spans="11:14" ht="12.75">
      <c r="K370" s="3"/>
      <c r="L370" s="99"/>
      <c r="M370" s="3"/>
      <c r="N370" s="18"/>
    </row>
    <row r="371" spans="11:14" ht="12.75">
      <c r="K371" s="3"/>
      <c r="L371" s="99"/>
      <c r="M371" s="3"/>
      <c r="N371" s="18"/>
    </row>
    <row r="372" spans="11:14" ht="12.75">
      <c r="K372" s="3"/>
      <c r="L372" s="99"/>
      <c r="M372" s="3"/>
      <c r="N372" s="18"/>
    </row>
    <row r="373" spans="11:14" ht="12.75">
      <c r="K373" s="3"/>
      <c r="L373" s="99"/>
      <c r="M373" s="3"/>
      <c r="N373" s="18"/>
    </row>
    <row r="374" spans="11:14" ht="12.75">
      <c r="K374" s="3"/>
      <c r="L374" s="99"/>
      <c r="M374" s="3"/>
      <c r="N374" s="18"/>
    </row>
    <row r="375" spans="11:14" ht="12.75">
      <c r="K375" s="3"/>
      <c r="L375" s="99"/>
      <c r="M375" s="3"/>
      <c r="N375" s="18"/>
    </row>
    <row r="376" spans="11:14" ht="12.75">
      <c r="K376" s="3"/>
      <c r="L376" s="99"/>
      <c r="M376" s="3"/>
      <c r="N376" s="18"/>
    </row>
    <row r="377" spans="11:14" ht="12.75">
      <c r="K377" s="3"/>
      <c r="L377" s="99"/>
      <c r="M377" s="3"/>
      <c r="N377" s="18"/>
    </row>
    <row r="378" spans="11:14" ht="12.75">
      <c r="K378" s="3"/>
      <c r="L378" s="99"/>
      <c r="M378" s="3"/>
      <c r="N378" s="18"/>
    </row>
    <row r="379" spans="11:14" ht="12.75">
      <c r="K379" s="3"/>
      <c r="L379" s="99"/>
      <c r="M379" s="3"/>
      <c r="N379" s="18"/>
    </row>
    <row r="380" spans="11:14" ht="12.75">
      <c r="K380" s="3"/>
      <c r="L380" s="99"/>
      <c r="M380" s="3"/>
      <c r="N380" s="18"/>
    </row>
    <row r="381" spans="11:14" ht="12.75">
      <c r="K381" s="3"/>
      <c r="L381" s="99"/>
      <c r="M381" s="3"/>
      <c r="N381" s="18"/>
    </row>
    <row r="382" spans="11:14" ht="12.75">
      <c r="K382" s="3"/>
      <c r="L382" s="99"/>
      <c r="M382" s="3"/>
      <c r="N382" s="18"/>
    </row>
    <row r="383" spans="11:14" ht="12.75">
      <c r="K383" s="3"/>
      <c r="L383" s="99"/>
      <c r="M383" s="3"/>
      <c r="N383" s="18"/>
    </row>
    <row r="384" spans="11:14" ht="12.75">
      <c r="K384" s="3"/>
      <c r="L384" s="99"/>
      <c r="M384" s="3"/>
      <c r="N384" s="18"/>
    </row>
    <row r="385" spans="11:14" ht="12.75">
      <c r="K385" s="3"/>
      <c r="L385" s="99"/>
      <c r="M385" s="3"/>
      <c r="N385" s="18"/>
    </row>
    <row r="386" spans="11:14" ht="12.75">
      <c r="K386" s="3"/>
      <c r="L386" s="99"/>
      <c r="M386" s="3"/>
      <c r="N386" s="18"/>
    </row>
    <row r="387" spans="11:14" ht="12.75">
      <c r="K387" s="3"/>
      <c r="L387" s="99"/>
      <c r="M387" s="3"/>
      <c r="N387" s="18"/>
    </row>
    <row r="388" spans="11:14" ht="12.75">
      <c r="K388" s="3"/>
      <c r="L388" s="99"/>
      <c r="M388" s="3"/>
      <c r="N388" s="18"/>
    </row>
    <row r="389" spans="11:14" ht="12.75">
      <c r="K389" s="3"/>
      <c r="L389" s="99"/>
      <c r="M389" s="3"/>
      <c r="N389" s="18"/>
    </row>
    <row r="390" spans="11:14" ht="12.75">
      <c r="K390" s="3"/>
      <c r="L390" s="99"/>
      <c r="M390" s="3"/>
      <c r="N390" s="18"/>
    </row>
    <row r="391" spans="11:14" ht="12.75">
      <c r="K391" s="3"/>
      <c r="L391" s="99"/>
      <c r="M391" s="3"/>
      <c r="N391" s="18"/>
    </row>
    <row r="392" spans="11:14" ht="12.75">
      <c r="K392" s="3"/>
      <c r="L392" s="99"/>
      <c r="M392" s="3"/>
      <c r="N392" s="18"/>
    </row>
    <row r="393" spans="11:14" ht="12.75">
      <c r="K393" s="3"/>
      <c r="L393" s="99"/>
      <c r="M393" s="3"/>
      <c r="N393" s="18"/>
    </row>
    <row r="394" spans="11:14" ht="12.75">
      <c r="K394" s="3"/>
      <c r="L394" s="99"/>
      <c r="M394" s="3"/>
      <c r="N394" s="18"/>
    </row>
    <row r="395" spans="11:14" ht="12.75">
      <c r="K395" s="3"/>
      <c r="L395" s="99"/>
      <c r="M395" s="3"/>
      <c r="N395" s="18"/>
    </row>
    <row r="396" spans="11:14" ht="12.75">
      <c r="K396" s="3"/>
      <c r="L396" s="99"/>
      <c r="M396" s="3"/>
      <c r="N396" s="18"/>
    </row>
    <row r="397" spans="11:14" ht="12.75">
      <c r="K397" s="3"/>
      <c r="L397" s="99"/>
      <c r="M397" s="3"/>
      <c r="N397" s="18"/>
    </row>
    <row r="398" spans="11:14" ht="12.75">
      <c r="K398" s="3"/>
      <c r="L398" s="99"/>
      <c r="M398" s="3"/>
      <c r="N398" s="18"/>
    </row>
    <row r="399" spans="11:14" ht="12.75">
      <c r="K399" s="3"/>
      <c r="L399" s="99"/>
      <c r="M399" s="3"/>
      <c r="N399" s="18"/>
    </row>
    <row r="400" spans="11:14" ht="12.75">
      <c r="K400" s="3"/>
      <c r="L400" s="99"/>
      <c r="M400" s="3"/>
      <c r="N400" s="18"/>
    </row>
    <row r="401" spans="11:14" ht="12.75">
      <c r="K401" s="3"/>
      <c r="L401" s="99"/>
      <c r="M401" s="3"/>
      <c r="N401" s="18"/>
    </row>
    <row r="402" spans="11:14" ht="12.75">
      <c r="K402" s="3"/>
      <c r="L402" s="99"/>
      <c r="M402" s="3"/>
      <c r="N402" s="18"/>
    </row>
    <row r="403" spans="11:14" ht="12.75">
      <c r="K403" s="3"/>
      <c r="L403" s="99"/>
      <c r="M403" s="3"/>
      <c r="N403" s="18"/>
    </row>
    <row r="404" spans="11:14" ht="12.75">
      <c r="K404" s="3"/>
      <c r="L404" s="99"/>
      <c r="M404" s="3"/>
      <c r="N404" s="18"/>
    </row>
    <row r="405" spans="11:14" ht="12.75">
      <c r="K405" s="3"/>
      <c r="L405" s="99"/>
      <c r="M405" s="3"/>
      <c r="N405" s="18"/>
    </row>
    <row r="406" spans="11:14" ht="12.75">
      <c r="K406" s="3"/>
      <c r="L406" s="99"/>
      <c r="M406" s="3"/>
      <c r="N406" s="18"/>
    </row>
    <row r="407" spans="11:14" ht="12.75">
      <c r="K407" s="3"/>
      <c r="L407" s="99"/>
      <c r="M407" s="3"/>
      <c r="N407" s="18"/>
    </row>
    <row r="408" spans="11:14" ht="12.75">
      <c r="K408" s="3"/>
      <c r="L408" s="99"/>
      <c r="M408" s="3"/>
      <c r="N408" s="18"/>
    </row>
    <row r="409" spans="11:14" ht="12.75">
      <c r="K409" s="3"/>
      <c r="L409" s="99"/>
      <c r="M409" s="3"/>
      <c r="N409" s="18"/>
    </row>
    <row r="410" spans="11:14" ht="12.75">
      <c r="K410" s="3"/>
      <c r="L410" s="99"/>
      <c r="M410" s="3"/>
      <c r="N410" s="18"/>
    </row>
    <row r="411" spans="11:14" ht="12.75">
      <c r="K411" s="3"/>
      <c r="L411" s="99"/>
      <c r="M411" s="3"/>
      <c r="N411" s="18"/>
    </row>
    <row r="412" spans="11:14" ht="12.75">
      <c r="K412" s="3"/>
      <c r="L412" s="99"/>
      <c r="M412" s="3"/>
      <c r="N412" s="18"/>
    </row>
    <row r="413" spans="11:14" ht="12.75">
      <c r="K413" s="3"/>
      <c r="L413" s="99"/>
      <c r="M413" s="3"/>
      <c r="N413" s="18"/>
    </row>
    <row r="414" spans="11:14" ht="12.75">
      <c r="K414" s="3"/>
      <c r="L414" s="99"/>
      <c r="M414" s="3"/>
      <c r="N414" s="18"/>
    </row>
    <row r="415" spans="11:14" ht="12.75">
      <c r="K415" s="3"/>
      <c r="L415" s="99"/>
      <c r="M415" s="3"/>
      <c r="N415" s="18"/>
    </row>
    <row r="416" spans="11:14" ht="12.75">
      <c r="K416" s="3"/>
      <c r="L416" s="99"/>
      <c r="M416" s="3"/>
      <c r="N416" s="18"/>
    </row>
    <row r="417" spans="11:14" ht="12.75">
      <c r="K417" s="3"/>
      <c r="L417" s="99"/>
      <c r="M417" s="3"/>
      <c r="N417" s="18"/>
    </row>
    <row r="418" spans="11:14" ht="12.75">
      <c r="K418" s="3"/>
      <c r="L418" s="99"/>
      <c r="M418" s="3"/>
      <c r="N418" s="18"/>
    </row>
    <row r="419" spans="11:14" ht="12.75">
      <c r="K419" s="3"/>
      <c r="L419" s="99"/>
      <c r="M419" s="3"/>
      <c r="N419" s="18"/>
    </row>
    <row r="420" spans="11:14" ht="12.75">
      <c r="K420" s="3"/>
      <c r="L420" s="99"/>
      <c r="M420" s="3"/>
      <c r="N420" s="18"/>
    </row>
    <row r="421" spans="11:14" ht="12.75">
      <c r="K421" s="3"/>
      <c r="L421" s="99"/>
      <c r="M421" s="3"/>
      <c r="N421" s="18"/>
    </row>
    <row r="422" spans="11:14" ht="12.75">
      <c r="K422" s="3"/>
      <c r="L422" s="99"/>
      <c r="M422" s="3"/>
      <c r="N422" s="18"/>
    </row>
    <row r="423" spans="11:14" ht="12.75">
      <c r="K423" s="3"/>
      <c r="L423" s="99"/>
      <c r="M423" s="3"/>
      <c r="N423" s="18"/>
    </row>
    <row r="424" spans="11:14" ht="12.75">
      <c r="K424" s="3"/>
      <c r="L424" s="99"/>
      <c r="M424" s="3"/>
      <c r="N424" s="18"/>
    </row>
  </sheetData>
  <mergeCells count="10">
    <mergeCell ref="A61:G61"/>
    <mergeCell ref="A59:N59"/>
    <mergeCell ref="J7:N7"/>
    <mergeCell ref="J8:N8"/>
    <mergeCell ref="C7:G7"/>
    <mergeCell ref="C8:G8"/>
    <mergeCell ref="A1:N1"/>
    <mergeCell ref="A2:N2"/>
    <mergeCell ref="A3:N3"/>
    <mergeCell ref="A4:N4"/>
  </mergeCells>
  <printOptions horizontalCentered="1"/>
  <pageMargins left="0.33" right="0.33" top="0.5" bottom="0.5" header="0.5" footer="0.5"/>
  <pageSetup firstPageNumber="9" useFirstPageNumber="1" fitToHeight="1" fitToWidth="1" horizontalDpi="300" verticalDpi="300" orientation="portrait" scale="49" r:id="rId1"/>
  <headerFooter alignWithMargins="0">
    <oddFooter>&amp;C8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1"/>
  <sheetViews>
    <sheetView zoomScale="75" zoomScaleNormal="75" workbookViewId="0" topLeftCell="A1">
      <selection activeCell="C20" sqref="C20"/>
    </sheetView>
  </sheetViews>
  <sheetFormatPr defaultColWidth="9.140625" defaultRowHeight="12.75"/>
  <cols>
    <col min="1" max="1" width="79.8515625" style="4" customWidth="1"/>
    <col min="2" max="2" width="1.8515625" style="4" customWidth="1"/>
    <col min="3" max="3" width="17.140625" style="4" bestFit="1" customWidth="1"/>
    <col min="4" max="4" width="1.7109375" style="4" customWidth="1"/>
    <col min="5" max="5" width="16.421875" style="68" bestFit="1" customWidth="1"/>
    <col min="6" max="8" width="5.7109375" style="4" customWidth="1"/>
    <col min="9" max="9" width="5.8515625" style="4" customWidth="1"/>
    <col min="10" max="11" width="5.7109375" style="4" customWidth="1"/>
    <col min="12" max="12" width="9.421875" style="4" bestFit="1" customWidth="1"/>
    <col min="13" max="16384" width="5.7109375" style="4" customWidth="1"/>
  </cols>
  <sheetData>
    <row r="1" spans="1:8" s="28" customFormat="1" ht="25.5">
      <c r="A1" s="248" t="s">
        <v>0</v>
      </c>
      <c r="B1" s="248"/>
      <c r="C1" s="248"/>
      <c r="D1" s="248"/>
      <c r="E1" s="248"/>
      <c r="F1" s="26"/>
      <c r="G1" s="25"/>
      <c r="H1" s="27"/>
    </row>
    <row r="2" spans="1:8" s="28" customFormat="1" ht="25.5">
      <c r="A2" s="248" t="s">
        <v>16</v>
      </c>
      <c r="B2" s="248"/>
      <c r="C2" s="248"/>
      <c r="D2" s="248"/>
      <c r="E2" s="248"/>
      <c r="F2" s="26"/>
      <c r="G2" s="25"/>
      <c r="H2" s="27"/>
    </row>
    <row r="3" spans="1:19" ht="18.75" customHeight="1">
      <c r="A3" s="249" t="s">
        <v>1</v>
      </c>
      <c r="B3" s="249"/>
      <c r="C3" s="249"/>
      <c r="D3" s="249"/>
      <c r="E3" s="249"/>
      <c r="F3" s="5"/>
      <c r="G3" s="5"/>
      <c r="H3" s="5"/>
      <c r="I3" s="5"/>
      <c r="J3" s="3"/>
      <c r="K3" s="29"/>
      <c r="L3" s="29"/>
      <c r="M3" s="29"/>
      <c r="N3" s="29"/>
      <c r="O3" s="29"/>
      <c r="P3" s="29"/>
      <c r="Q3" s="29"/>
      <c r="R3" s="29"/>
      <c r="S3" s="29"/>
    </row>
    <row r="4" spans="1:19" ht="18.75" customHeight="1">
      <c r="A4" s="249" t="s">
        <v>17</v>
      </c>
      <c r="B4" s="249"/>
      <c r="C4" s="249"/>
      <c r="D4" s="249"/>
      <c r="E4" s="249"/>
      <c r="F4" s="5"/>
      <c r="G4" s="5"/>
      <c r="H4" s="5"/>
      <c r="I4" s="5"/>
      <c r="J4" s="3"/>
      <c r="K4" s="29"/>
      <c r="L4" s="29"/>
      <c r="M4" s="29"/>
      <c r="N4" s="29"/>
      <c r="O4" s="29"/>
      <c r="P4" s="29"/>
      <c r="Q4" s="29"/>
      <c r="R4" s="29"/>
      <c r="S4" s="29"/>
    </row>
    <row r="5" spans="1:19" ht="15.75" customHeight="1">
      <c r="A5" s="132"/>
      <c r="B5" s="196"/>
      <c r="C5" s="196"/>
      <c r="D5" s="196"/>
      <c r="E5" s="197"/>
      <c r="F5" s="5"/>
      <c r="G5" s="5"/>
      <c r="H5" s="5"/>
      <c r="I5" s="5"/>
      <c r="J5" s="3"/>
      <c r="K5" s="29"/>
      <c r="L5" s="29"/>
      <c r="M5" s="29"/>
      <c r="N5" s="29"/>
      <c r="O5" s="29"/>
      <c r="P5" s="29"/>
      <c r="Q5" s="29"/>
      <c r="R5" s="29"/>
      <c r="S5" s="29"/>
    </row>
    <row r="6" spans="1:8" ht="15.75" customHeight="1">
      <c r="A6" s="131"/>
      <c r="B6" s="129"/>
      <c r="C6" s="129"/>
      <c r="D6" s="129"/>
      <c r="E6" s="134"/>
      <c r="F6" s="2"/>
      <c r="G6" s="2"/>
      <c r="H6" s="3"/>
    </row>
    <row r="7" spans="1:5" s="31" customFormat="1" ht="15.75" customHeight="1">
      <c r="A7" s="198"/>
      <c r="B7" s="199"/>
      <c r="C7" s="200" t="s">
        <v>18</v>
      </c>
      <c r="D7" s="201"/>
      <c r="E7" s="200" t="s">
        <v>18</v>
      </c>
    </row>
    <row r="8" spans="1:8" ht="15.75" customHeight="1">
      <c r="A8" s="131"/>
      <c r="B8" s="162"/>
      <c r="C8" s="142" t="s">
        <v>195</v>
      </c>
      <c r="D8" s="88"/>
      <c r="E8" s="202">
        <v>2003</v>
      </c>
      <c r="F8" s="3"/>
      <c r="H8" s="3"/>
    </row>
    <row r="9" spans="1:8" ht="15.75" customHeight="1">
      <c r="A9" s="203" t="s">
        <v>19</v>
      </c>
      <c r="B9" s="151" t="s">
        <v>5</v>
      </c>
      <c r="C9" s="130"/>
      <c r="D9" s="130"/>
      <c r="E9" s="130"/>
      <c r="F9" s="3"/>
      <c r="G9" s="3"/>
      <c r="H9" s="3"/>
    </row>
    <row r="10" spans="1:8" ht="15.75" customHeight="1">
      <c r="A10" s="204" t="s">
        <v>90</v>
      </c>
      <c r="B10" s="151"/>
      <c r="C10" s="130"/>
      <c r="D10" s="130"/>
      <c r="E10" s="130"/>
      <c r="F10" s="3"/>
      <c r="G10" s="3"/>
      <c r="H10" s="3"/>
    </row>
    <row r="11" spans="1:8" ht="15.75" customHeight="1">
      <c r="A11" s="204" t="s">
        <v>20</v>
      </c>
      <c r="B11" s="151" t="s">
        <v>4</v>
      </c>
      <c r="C11" s="160">
        <v>76339</v>
      </c>
      <c r="D11" s="162" t="s">
        <v>4</v>
      </c>
      <c r="E11" s="160">
        <v>83841</v>
      </c>
      <c r="F11"/>
      <c r="H11" s="3"/>
    </row>
    <row r="12" spans="1:8" ht="15.75" customHeight="1">
      <c r="A12" s="204" t="s">
        <v>21</v>
      </c>
      <c r="B12" s="151" t="s">
        <v>22</v>
      </c>
      <c r="C12" s="160"/>
      <c r="D12" s="130"/>
      <c r="E12" s="160"/>
      <c r="F12"/>
      <c r="H12" s="3"/>
    </row>
    <row r="13" spans="1:8" ht="15.75" customHeight="1">
      <c r="A13" s="205" t="s">
        <v>177</v>
      </c>
      <c r="B13" s="151" t="s">
        <v>5</v>
      </c>
      <c r="C13" s="160">
        <v>394540</v>
      </c>
      <c r="D13" s="130"/>
      <c r="E13" s="160">
        <v>370832</v>
      </c>
      <c r="F13"/>
      <c r="H13" s="3"/>
    </row>
    <row r="14" spans="1:8" ht="15.75" customHeight="1">
      <c r="A14" s="207" t="s">
        <v>91</v>
      </c>
      <c r="B14" s="151" t="s">
        <v>5</v>
      </c>
      <c r="C14" s="208">
        <v>136386</v>
      </c>
      <c r="D14" s="130"/>
      <c r="E14" s="208">
        <v>131106</v>
      </c>
      <c r="F14"/>
      <c r="H14" s="3"/>
    </row>
    <row r="15" spans="1:8" ht="15.75" customHeight="1">
      <c r="A15" s="206" t="s">
        <v>92</v>
      </c>
      <c r="B15" s="151" t="s">
        <v>5</v>
      </c>
      <c r="C15" s="210">
        <f>SUM(C11:C14)</f>
        <v>607265</v>
      </c>
      <c r="D15" s="130"/>
      <c r="E15" s="210">
        <f>SUM(E11:E14)</f>
        <v>585779</v>
      </c>
      <c r="F15"/>
      <c r="H15" s="3"/>
    </row>
    <row r="16" spans="1:8" ht="15.75" customHeight="1">
      <c r="A16" s="206"/>
      <c r="B16" s="151"/>
      <c r="C16" s="160"/>
      <c r="D16" s="130"/>
      <c r="E16" s="160"/>
      <c r="F16"/>
      <c r="H16" s="3"/>
    </row>
    <row r="17" spans="1:8" ht="15.75" customHeight="1">
      <c r="A17" s="204" t="s">
        <v>23</v>
      </c>
      <c r="B17" s="151" t="s">
        <v>5</v>
      </c>
      <c r="C17" s="160">
        <v>7942699</v>
      </c>
      <c r="D17" s="130"/>
      <c r="E17" s="160">
        <v>7907561</v>
      </c>
      <c r="F17"/>
      <c r="H17" s="3"/>
    </row>
    <row r="18" spans="1:8" ht="15.75" customHeight="1">
      <c r="A18" s="204" t="s">
        <v>24</v>
      </c>
      <c r="B18" s="151" t="s">
        <v>5</v>
      </c>
      <c r="C18" s="160">
        <v>1171647</v>
      </c>
      <c r="D18" s="130"/>
      <c r="E18" s="160">
        <v>109380</v>
      </c>
      <c r="F18"/>
      <c r="H18" s="3"/>
    </row>
    <row r="19" spans="1:8" ht="15.75" customHeight="1">
      <c r="A19" s="204" t="s">
        <v>25</v>
      </c>
      <c r="B19" s="151" t="s">
        <v>5</v>
      </c>
      <c r="C19" s="160">
        <v>19329452</v>
      </c>
      <c r="D19" s="130"/>
      <c r="E19" s="160">
        <v>15697495</v>
      </c>
      <c r="F19"/>
      <c r="H19" s="3"/>
    </row>
    <row r="20" spans="1:8" ht="15.75" customHeight="1">
      <c r="A20" s="204" t="s">
        <v>243</v>
      </c>
      <c r="B20" s="151" t="s">
        <v>5</v>
      </c>
      <c r="C20" s="160">
        <v>106889</v>
      </c>
      <c r="D20" s="130"/>
      <c r="E20" s="160"/>
      <c r="F20"/>
      <c r="H20" s="3"/>
    </row>
    <row r="21" spans="1:8" ht="15.75" customHeight="1">
      <c r="A21" s="204" t="s">
        <v>93</v>
      </c>
      <c r="B21" s="151" t="s">
        <v>5</v>
      </c>
      <c r="C21" s="208">
        <v>95789</v>
      </c>
      <c r="D21" s="130"/>
      <c r="E21" s="208">
        <v>117361</v>
      </c>
      <c r="F21"/>
      <c r="H21" s="3"/>
    </row>
    <row r="22" spans="1:8" ht="15.75" customHeight="1">
      <c r="A22" s="131"/>
      <c r="B22" s="133"/>
      <c r="C22" s="212"/>
      <c r="D22" s="132"/>
      <c r="E22" s="212"/>
      <c r="F22"/>
      <c r="H22" s="3"/>
    </row>
    <row r="23" spans="1:8" ht="15.75" customHeight="1" thickBot="1">
      <c r="A23" s="206" t="s">
        <v>26</v>
      </c>
      <c r="B23" s="151" t="s">
        <v>4</v>
      </c>
      <c r="C23" s="213">
        <f>SUM(C15:C21)</f>
        <v>29253741</v>
      </c>
      <c r="D23" s="151" t="s">
        <v>4</v>
      </c>
      <c r="E23" s="213">
        <f>SUM(E15:E21)</f>
        <v>24417576</v>
      </c>
      <c r="F23"/>
      <c r="H23" s="3"/>
    </row>
    <row r="24" spans="1:8" ht="15.75" customHeight="1" thickTop="1">
      <c r="A24" s="204" t="s">
        <v>5</v>
      </c>
      <c r="B24" s="151" t="s">
        <v>27</v>
      </c>
      <c r="C24" s="160"/>
      <c r="D24" s="130"/>
      <c r="E24" s="160"/>
      <c r="F24"/>
      <c r="H24" s="3"/>
    </row>
    <row r="25" spans="1:8" ht="15.75" customHeight="1">
      <c r="A25" s="203" t="s">
        <v>28</v>
      </c>
      <c r="B25" s="151" t="s">
        <v>27</v>
      </c>
      <c r="C25" s="160"/>
      <c r="D25" s="130"/>
      <c r="E25" s="160"/>
      <c r="F25"/>
      <c r="H25" s="3"/>
    </row>
    <row r="26" spans="1:8" ht="15.75" customHeight="1">
      <c r="A26" s="204" t="s">
        <v>94</v>
      </c>
      <c r="B26" s="151"/>
      <c r="C26" s="160"/>
      <c r="D26" s="130"/>
      <c r="E26" s="160"/>
      <c r="F26"/>
      <c r="H26" s="3"/>
    </row>
    <row r="27" spans="1:8" ht="15.75" customHeight="1">
      <c r="A27" s="204" t="s">
        <v>29</v>
      </c>
      <c r="B27" s="151" t="s">
        <v>4</v>
      </c>
      <c r="C27" s="161">
        <v>797553</v>
      </c>
      <c r="D27" s="162" t="s">
        <v>4</v>
      </c>
      <c r="E27" s="160">
        <v>778708</v>
      </c>
      <c r="F27"/>
      <c r="H27" s="3"/>
    </row>
    <row r="28" spans="1:8" ht="15.75" customHeight="1">
      <c r="A28" s="204" t="s">
        <v>95</v>
      </c>
      <c r="B28" s="151" t="s">
        <v>5</v>
      </c>
      <c r="C28" s="161">
        <v>339742</v>
      </c>
      <c r="D28" s="130"/>
      <c r="E28" s="160">
        <v>450553</v>
      </c>
      <c r="F28"/>
      <c r="H28" s="3"/>
    </row>
    <row r="29" spans="1:8" ht="15.75" customHeight="1">
      <c r="A29" s="204" t="s">
        <v>222</v>
      </c>
      <c r="B29" s="151" t="s">
        <v>5</v>
      </c>
      <c r="C29" s="161">
        <v>483603</v>
      </c>
      <c r="D29" s="130"/>
      <c r="E29" s="160">
        <v>0</v>
      </c>
      <c r="F29"/>
      <c r="H29" s="3"/>
    </row>
    <row r="30" spans="1:8" ht="15.75" customHeight="1">
      <c r="A30" s="204" t="s">
        <v>96</v>
      </c>
      <c r="B30" s="151" t="s">
        <v>5</v>
      </c>
      <c r="C30" s="180">
        <v>59962</v>
      </c>
      <c r="D30" s="165"/>
      <c r="E30" s="179">
        <v>48344</v>
      </c>
      <c r="F30"/>
      <c r="H30" s="3"/>
    </row>
    <row r="31" spans="1:8" ht="15.75" customHeight="1">
      <c r="A31" s="206" t="s">
        <v>97</v>
      </c>
      <c r="B31" s="151" t="s">
        <v>5</v>
      </c>
      <c r="C31" s="209">
        <v>5573</v>
      </c>
      <c r="D31" s="130"/>
      <c r="E31" s="208">
        <v>3980</v>
      </c>
      <c r="F31"/>
      <c r="H31" s="3"/>
    </row>
    <row r="32" spans="1:8" ht="15.75" customHeight="1">
      <c r="A32" s="206" t="s">
        <v>98</v>
      </c>
      <c r="B32" s="151" t="s">
        <v>5</v>
      </c>
      <c r="C32" s="211">
        <f>SUM(C27:C31)</f>
        <v>1686433</v>
      </c>
      <c r="D32" s="130"/>
      <c r="E32" s="210">
        <f>SUM(E27:E31)</f>
        <v>1281585</v>
      </c>
      <c r="F32"/>
      <c r="H32" s="3"/>
    </row>
    <row r="33" spans="1:8" ht="15.75" customHeight="1">
      <c r="A33" s="206"/>
      <c r="B33" s="151"/>
      <c r="C33" s="161"/>
      <c r="D33" s="130"/>
      <c r="E33" s="160"/>
      <c r="F33"/>
      <c r="H33" s="3"/>
    </row>
    <row r="34" spans="1:8" ht="15.75" customHeight="1">
      <c r="A34" s="204" t="s">
        <v>30</v>
      </c>
      <c r="B34" s="151" t="s">
        <v>5</v>
      </c>
      <c r="C34" s="161">
        <v>8326574</v>
      </c>
      <c r="D34" s="130"/>
      <c r="E34" s="160">
        <v>6388970</v>
      </c>
      <c r="F34"/>
      <c r="H34" s="3"/>
    </row>
    <row r="35" spans="1:8" ht="15.75" customHeight="1">
      <c r="A35" s="204" t="s">
        <v>99</v>
      </c>
      <c r="B35" s="151" t="s">
        <v>5</v>
      </c>
      <c r="C35" s="161">
        <v>148733</v>
      </c>
      <c r="D35" s="130"/>
      <c r="E35" s="160">
        <v>164070</v>
      </c>
      <c r="F35"/>
      <c r="H35" s="3"/>
    </row>
    <row r="36" spans="1:8" ht="15.75" customHeight="1">
      <c r="A36" s="204" t="s">
        <v>100</v>
      </c>
      <c r="B36" s="151" t="s">
        <v>5</v>
      </c>
      <c r="C36" s="161">
        <v>12965773</v>
      </c>
      <c r="D36" s="130"/>
      <c r="E36" s="160">
        <v>6963456</v>
      </c>
      <c r="F36"/>
      <c r="H36" s="3"/>
    </row>
    <row r="37" spans="1:8" ht="15.75" customHeight="1">
      <c r="A37" s="152" t="s">
        <v>31</v>
      </c>
      <c r="B37" s="151" t="s">
        <v>5</v>
      </c>
      <c r="C37" s="211">
        <f>SUM(C34:C36)+C32</f>
        <v>23127513</v>
      </c>
      <c r="D37" s="130"/>
      <c r="E37" s="210">
        <f>SUM(E32:E36)</f>
        <v>14798081</v>
      </c>
      <c r="F37"/>
      <c r="H37" s="3"/>
    </row>
    <row r="38" spans="1:8" ht="15.75" customHeight="1">
      <c r="A38" s="152"/>
      <c r="B38" s="151"/>
      <c r="C38" s="180"/>
      <c r="D38" s="130"/>
      <c r="E38" s="160"/>
      <c r="F38"/>
      <c r="H38" s="3"/>
    </row>
    <row r="39" spans="1:8" ht="15.75" customHeight="1">
      <c r="A39" s="204" t="s">
        <v>140</v>
      </c>
      <c r="B39" s="151" t="s">
        <v>5</v>
      </c>
      <c r="C39" s="180">
        <v>0</v>
      </c>
      <c r="D39" s="130"/>
      <c r="E39" s="160">
        <v>139519</v>
      </c>
      <c r="F39"/>
      <c r="H39" s="3"/>
    </row>
    <row r="40" spans="1:8" ht="15.75" customHeight="1">
      <c r="A40" s="204"/>
      <c r="B40" s="151"/>
      <c r="C40" s="160"/>
      <c r="D40" s="131" t="s">
        <v>22</v>
      </c>
      <c r="E40" s="160"/>
      <c r="F40"/>
      <c r="H40" s="3"/>
    </row>
    <row r="41" spans="1:8" ht="15.75" customHeight="1">
      <c r="A41" s="204" t="s">
        <v>32</v>
      </c>
      <c r="B41" s="151" t="s">
        <v>27</v>
      </c>
      <c r="C41" s="160"/>
      <c r="D41" s="130"/>
      <c r="E41" s="160"/>
      <c r="F41"/>
      <c r="H41" s="3"/>
    </row>
    <row r="42" spans="1:8" ht="15.75" customHeight="1">
      <c r="A42" s="204" t="s">
        <v>44</v>
      </c>
      <c r="B42" s="151"/>
      <c r="C42" s="160"/>
      <c r="D42" s="130"/>
      <c r="E42" s="160"/>
      <c r="F42"/>
      <c r="H42" s="30"/>
    </row>
    <row r="43" spans="1:8" ht="15.75" customHeight="1">
      <c r="A43" s="207" t="s">
        <v>54</v>
      </c>
      <c r="B43" s="151" t="s">
        <v>5</v>
      </c>
      <c r="C43" s="214"/>
      <c r="D43" s="130"/>
      <c r="E43" s="214"/>
      <c r="F43"/>
      <c r="H43" s="3"/>
    </row>
    <row r="44" spans="1:8" ht="15.75" customHeight="1">
      <c r="A44" s="207" t="s">
        <v>145</v>
      </c>
      <c r="B44" s="151" t="s">
        <v>5</v>
      </c>
      <c r="C44" s="214">
        <v>0</v>
      </c>
      <c r="D44" s="148"/>
      <c r="E44" s="214">
        <v>4836</v>
      </c>
      <c r="F44"/>
      <c r="H44" s="3"/>
    </row>
    <row r="45" spans="1:8" ht="15.75" customHeight="1">
      <c r="A45" s="206" t="s">
        <v>50</v>
      </c>
      <c r="B45" s="151" t="s">
        <v>22</v>
      </c>
      <c r="C45" s="216"/>
      <c r="D45" s="148"/>
      <c r="E45" s="216"/>
      <c r="F45"/>
      <c r="H45" s="3"/>
    </row>
    <row r="46" spans="1:8" ht="15.75" customHeight="1">
      <c r="A46" s="205" t="s">
        <v>178</v>
      </c>
      <c r="B46" s="151" t="s">
        <v>5</v>
      </c>
      <c r="C46" s="217"/>
      <c r="D46" s="148"/>
      <c r="E46" s="217"/>
      <c r="F46"/>
      <c r="H46" s="3"/>
    </row>
    <row r="47" spans="1:8" ht="15.75" customHeight="1">
      <c r="A47" s="205" t="s">
        <v>179</v>
      </c>
      <c r="B47" s="151" t="s">
        <v>5</v>
      </c>
      <c r="C47" s="214">
        <v>0</v>
      </c>
      <c r="D47" s="136"/>
      <c r="E47" s="214">
        <v>598482</v>
      </c>
      <c r="F47"/>
      <c r="H47" s="3"/>
    </row>
    <row r="48" spans="1:8" ht="15.75" customHeight="1">
      <c r="A48" s="206" t="s">
        <v>185</v>
      </c>
      <c r="B48" s="151" t="s">
        <v>22</v>
      </c>
      <c r="C48" s="216"/>
      <c r="D48" s="148"/>
      <c r="E48" s="216"/>
      <c r="F48"/>
      <c r="H48" s="3"/>
    </row>
    <row r="49" spans="1:12" ht="15.75" customHeight="1">
      <c r="A49" s="205" t="s">
        <v>186</v>
      </c>
      <c r="B49" s="151" t="s">
        <v>5</v>
      </c>
      <c r="C49" s="214">
        <v>5562</v>
      </c>
      <c r="D49" s="136"/>
      <c r="E49" s="214">
        <v>0</v>
      </c>
      <c r="F49"/>
      <c r="H49" s="14"/>
      <c r="I49" s="68"/>
      <c r="J49" s="68"/>
      <c r="K49" s="68"/>
      <c r="L49" s="68"/>
    </row>
    <row r="50" spans="1:12" ht="15.75" customHeight="1">
      <c r="A50" s="204" t="s">
        <v>51</v>
      </c>
      <c r="B50" s="151"/>
      <c r="C50" s="214"/>
      <c r="D50" s="136"/>
      <c r="E50" s="214"/>
      <c r="F50"/>
      <c r="H50" s="14"/>
      <c r="I50" s="68"/>
      <c r="J50" s="68"/>
      <c r="K50" s="68"/>
      <c r="L50" s="68"/>
    </row>
    <row r="51" spans="1:12" ht="15.75" customHeight="1">
      <c r="A51" s="204" t="s">
        <v>180</v>
      </c>
      <c r="B51" s="151" t="s">
        <v>5</v>
      </c>
      <c r="C51" s="214">
        <v>0</v>
      </c>
      <c r="D51" s="136"/>
      <c r="E51" s="214">
        <v>27598</v>
      </c>
      <c r="F51"/>
      <c r="H51" s="14"/>
      <c r="I51" s="68"/>
      <c r="J51" s="68"/>
      <c r="K51" s="68"/>
      <c r="L51" s="68"/>
    </row>
    <row r="52" spans="1:8" ht="15.75" customHeight="1">
      <c r="A52" s="204" t="s">
        <v>187</v>
      </c>
      <c r="B52" s="151"/>
      <c r="C52" s="214"/>
      <c r="D52" s="148"/>
      <c r="E52" s="214"/>
      <c r="F52"/>
      <c r="H52" s="3"/>
    </row>
    <row r="53" spans="1:8" ht="15.75" customHeight="1">
      <c r="A53" s="204" t="s">
        <v>188</v>
      </c>
      <c r="B53" s="151" t="s">
        <v>5</v>
      </c>
      <c r="C53" s="214">
        <v>276</v>
      </c>
      <c r="D53" s="148"/>
      <c r="E53" s="214">
        <v>0</v>
      </c>
      <c r="F53"/>
      <c r="H53" s="3"/>
    </row>
    <row r="54" spans="1:8" ht="15.75" customHeight="1">
      <c r="A54" s="204" t="s">
        <v>33</v>
      </c>
      <c r="B54" s="151" t="s">
        <v>5</v>
      </c>
      <c r="C54" s="179">
        <v>4802117</v>
      </c>
      <c r="D54" s="148"/>
      <c r="E54" s="179">
        <v>4545635</v>
      </c>
      <c r="F54"/>
      <c r="H54" s="3"/>
    </row>
    <row r="55" spans="1:9" ht="15.75" customHeight="1">
      <c r="A55" s="206" t="s">
        <v>240</v>
      </c>
      <c r="B55" s="151" t="s">
        <v>5</v>
      </c>
      <c r="C55" s="160">
        <v>1318218</v>
      </c>
      <c r="D55" s="130"/>
      <c r="E55" s="160">
        <v>4500621</v>
      </c>
      <c r="F55" s="19"/>
      <c r="H55" s="3"/>
      <c r="I55" s="115"/>
    </row>
    <row r="56" spans="1:8" ht="15.75" customHeight="1">
      <c r="A56" s="206" t="s">
        <v>101</v>
      </c>
      <c r="B56" s="151" t="s">
        <v>36</v>
      </c>
      <c r="C56" s="160">
        <v>55</v>
      </c>
      <c r="D56" s="130"/>
      <c r="E56" s="160">
        <v>15548</v>
      </c>
      <c r="F56"/>
      <c r="H56" s="3"/>
    </row>
    <row r="57" spans="1:8" ht="15.75" customHeight="1">
      <c r="A57" s="207" t="s">
        <v>181</v>
      </c>
      <c r="B57" s="151"/>
      <c r="C57" s="160"/>
      <c r="D57" s="130"/>
      <c r="E57" s="160"/>
      <c r="F57"/>
      <c r="H57" s="3"/>
    </row>
    <row r="58" spans="1:8" ht="15.75" customHeight="1">
      <c r="A58" s="207" t="s">
        <v>146</v>
      </c>
      <c r="B58" s="151" t="s">
        <v>5</v>
      </c>
      <c r="C58" s="209">
        <v>0</v>
      </c>
      <c r="D58" s="165"/>
      <c r="E58" s="208">
        <v>-212744</v>
      </c>
      <c r="F58"/>
      <c r="H58" s="3"/>
    </row>
    <row r="59" spans="1:8" ht="15.75" customHeight="1">
      <c r="A59" s="131" t="s">
        <v>34</v>
      </c>
      <c r="B59" s="151" t="s">
        <v>5</v>
      </c>
      <c r="C59" s="208">
        <f>SUM(C43:C58)</f>
        <v>6126228</v>
      </c>
      <c r="D59" s="130"/>
      <c r="E59" s="208">
        <f>SUM(E43:E58)</f>
        <v>9479976</v>
      </c>
      <c r="F59"/>
      <c r="H59" s="3"/>
    </row>
    <row r="60" spans="1:12" ht="15.75" customHeight="1">
      <c r="A60" s="131"/>
      <c r="B60" s="151"/>
      <c r="C60" s="179"/>
      <c r="D60" s="131" t="s">
        <v>22</v>
      </c>
      <c r="E60" s="179"/>
      <c r="F60"/>
      <c r="H60" s="3"/>
      <c r="L60" s="115"/>
    </row>
    <row r="61" spans="1:8" ht="15.75" customHeight="1" thickBot="1">
      <c r="A61" s="152" t="s">
        <v>35</v>
      </c>
      <c r="B61" s="151" t="s">
        <v>4</v>
      </c>
      <c r="C61" s="213">
        <f>C37+C59+C39</f>
        <v>29253741</v>
      </c>
      <c r="D61" s="151" t="s">
        <v>4</v>
      </c>
      <c r="E61" s="213">
        <f>E37+E59+E39</f>
        <v>24417576</v>
      </c>
      <c r="F61"/>
      <c r="H61" s="3"/>
    </row>
    <row r="62" spans="2:8" ht="15.75" customHeight="1" thickTop="1">
      <c r="B62" s="13"/>
      <c r="D62" s="24"/>
      <c r="E62" s="20"/>
      <c r="F62"/>
      <c r="H62" s="3"/>
    </row>
    <row r="63" spans="2:8" ht="12.75">
      <c r="B63" s="13"/>
      <c r="C63" s="17"/>
      <c r="E63" s="78"/>
      <c r="H63" s="3"/>
    </row>
    <row r="64" spans="3:8" ht="12.75">
      <c r="C64" s="17"/>
      <c r="D64" s="17"/>
      <c r="E64" s="33"/>
      <c r="H64" s="3"/>
    </row>
    <row r="65" spans="1:8" ht="12.75">
      <c r="A65" s="4" t="s">
        <v>196</v>
      </c>
      <c r="B65" s="18"/>
      <c r="C65" s="3"/>
      <c r="D65" s="3"/>
      <c r="E65" s="14"/>
      <c r="F65" s="3"/>
      <c r="G65" s="3"/>
      <c r="H65" s="3"/>
    </row>
    <row r="66" spans="1:8" ht="12.75">
      <c r="A66" s="4" t="s">
        <v>223</v>
      </c>
      <c r="B66" s="18"/>
      <c r="C66" s="3"/>
      <c r="D66" s="3"/>
      <c r="E66" s="14"/>
      <c r="F66" s="3"/>
      <c r="G66" s="3"/>
      <c r="H66" s="3"/>
    </row>
    <row r="67" spans="1:8" ht="12.75">
      <c r="A67" s="4" t="s">
        <v>221</v>
      </c>
      <c r="B67" s="18"/>
      <c r="C67" s="3"/>
      <c r="D67" s="3"/>
      <c r="E67" s="14"/>
      <c r="F67" s="3"/>
      <c r="G67" s="3"/>
      <c r="H67" s="3"/>
    </row>
    <row r="68" spans="1:8" ht="12.75">
      <c r="A68" s="74" t="s">
        <v>197</v>
      </c>
      <c r="C68" s="3"/>
      <c r="G68" s="2"/>
      <c r="H68" s="3"/>
    </row>
    <row r="69" spans="7:8" ht="12.75">
      <c r="G69" s="2"/>
      <c r="H69" s="3"/>
    </row>
    <row r="70" spans="3:8" ht="12.75">
      <c r="C70" s="3"/>
      <c r="G70" s="2"/>
      <c r="H70" s="3"/>
    </row>
    <row r="71" spans="7:8" ht="12.75">
      <c r="G71" s="2"/>
      <c r="H71" s="3"/>
    </row>
    <row r="72" ht="12.75">
      <c r="H72" s="3"/>
    </row>
    <row r="73" ht="12.75">
      <c r="H73" s="3"/>
    </row>
    <row r="74" ht="12.75">
      <c r="H74" s="3"/>
    </row>
    <row r="75" ht="12.75">
      <c r="H75" s="3"/>
    </row>
    <row r="76" ht="12.75">
      <c r="H76" s="3"/>
    </row>
    <row r="77" ht="12.75">
      <c r="H77" s="3"/>
    </row>
    <row r="78" ht="12.75">
      <c r="H78" s="3"/>
    </row>
    <row r="79" ht="12.75">
      <c r="H79" s="3"/>
    </row>
    <row r="80" ht="12.75">
      <c r="H80" s="3"/>
    </row>
    <row r="81" ht="12.75">
      <c r="H81" s="3"/>
    </row>
    <row r="82" ht="12.75">
      <c r="H82" s="3"/>
    </row>
    <row r="83" ht="12.75">
      <c r="H83" s="3"/>
    </row>
    <row r="84" ht="12.75">
      <c r="H84" s="3"/>
    </row>
    <row r="85" ht="12.75">
      <c r="H85" s="3"/>
    </row>
    <row r="86" ht="12.75">
      <c r="H86" s="3"/>
    </row>
    <row r="87" ht="12.75">
      <c r="H87" s="3"/>
    </row>
    <row r="88" ht="12.75">
      <c r="H88" s="3"/>
    </row>
    <row r="89" ht="12.75">
      <c r="H89" s="3"/>
    </row>
    <row r="90" ht="12.75">
      <c r="H90" s="3"/>
    </row>
    <row r="91" ht="12.75">
      <c r="H91" s="3"/>
    </row>
    <row r="92" ht="12.75">
      <c r="H92" s="3"/>
    </row>
    <row r="93" ht="12.75">
      <c r="H93" s="3"/>
    </row>
    <row r="94" ht="12.75">
      <c r="H94" s="3"/>
    </row>
    <row r="95" ht="12.75">
      <c r="H95" s="3"/>
    </row>
    <row r="96" ht="12.75">
      <c r="H96" s="3"/>
    </row>
    <row r="97" ht="12.75">
      <c r="H97" s="3"/>
    </row>
    <row r="98" ht="12.75">
      <c r="H98" s="3"/>
    </row>
    <row r="99" ht="12.75">
      <c r="H99" s="3"/>
    </row>
    <row r="100" ht="12.75">
      <c r="H100" s="3"/>
    </row>
    <row r="101" ht="12.75">
      <c r="H101" s="3"/>
    </row>
    <row r="102" ht="12.75">
      <c r="H102" s="3"/>
    </row>
    <row r="103" ht="12.75">
      <c r="H103" s="3"/>
    </row>
    <row r="104" ht="12.75">
      <c r="H104" s="3"/>
    </row>
    <row r="105" ht="12.75">
      <c r="H105" s="3"/>
    </row>
    <row r="106" ht="12.75">
      <c r="H106" s="3"/>
    </row>
    <row r="107" ht="12.75">
      <c r="H107" s="3"/>
    </row>
    <row r="108" ht="12.75">
      <c r="H108" s="3"/>
    </row>
    <row r="109" ht="12.75">
      <c r="H109" s="3"/>
    </row>
    <row r="110" spans="2:8" ht="12.75">
      <c r="B110" s="18"/>
      <c r="C110" s="3"/>
      <c r="D110" s="3"/>
      <c r="E110" s="14"/>
      <c r="F110" s="3"/>
      <c r="G110" s="3"/>
      <c r="H110" s="3"/>
    </row>
    <row r="111" spans="2:8" ht="12.75">
      <c r="B111" s="18"/>
      <c r="C111" s="3"/>
      <c r="D111" s="3"/>
      <c r="E111" s="14"/>
      <c r="F111" s="3"/>
      <c r="G111" s="3"/>
      <c r="H111" s="3"/>
    </row>
  </sheetData>
  <mergeCells count="4">
    <mergeCell ref="A1:E1"/>
    <mergeCell ref="A2:E2"/>
    <mergeCell ref="A3:E3"/>
    <mergeCell ref="A4:E4"/>
  </mergeCells>
  <printOptions/>
  <pageMargins left="1" right="0.71" top="0.5" bottom="0.5" header="0.5" footer="0.25"/>
  <pageSetup firstPageNumber="10" useFirstPageNumber="1" fitToHeight="1" fitToWidth="1" horizontalDpi="300" verticalDpi="300" orientation="portrait" scale="63" r:id="rId1"/>
  <headerFooter alignWithMargins="0">
    <oddFooter>&amp;C9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8"/>
  <sheetViews>
    <sheetView zoomScale="70" zoomScaleNormal="70" workbookViewId="0" topLeftCell="A32">
      <selection activeCell="C30" sqref="C30"/>
    </sheetView>
  </sheetViews>
  <sheetFormatPr defaultColWidth="9.140625" defaultRowHeight="12.75"/>
  <cols>
    <col min="1" max="1" width="85.28125" style="4" customWidth="1"/>
    <col min="2" max="2" width="2.00390625" style="4" bestFit="1" customWidth="1"/>
    <col min="3" max="3" width="14.57421875" style="13" bestFit="1" customWidth="1"/>
    <col min="4" max="4" width="2.00390625" style="4" bestFit="1" customWidth="1"/>
    <col min="5" max="5" width="14.57421875" style="116" bestFit="1" customWidth="1"/>
    <col min="6" max="16384" width="9.140625" style="4" customWidth="1"/>
  </cols>
  <sheetData>
    <row r="1" spans="1:7" ht="18.75">
      <c r="A1" s="255" t="s">
        <v>0</v>
      </c>
      <c r="B1" s="255"/>
      <c r="C1" s="255"/>
      <c r="D1" s="255"/>
      <c r="E1" s="255"/>
      <c r="F1" s="88"/>
      <c r="G1" s="5"/>
    </row>
    <row r="2" spans="1:7" ht="18.75">
      <c r="A2" s="255" t="s">
        <v>65</v>
      </c>
      <c r="B2" s="255"/>
      <c r="C2" s="255"/>
      <c r="D2" s="255"/>
      <c r="E2" s="255"/>
      <c r="F2" s="5"/>
      <c r="G2" s="5"/>
    </row>
    <row r="3" spans="1:7" ht="18.75" customHeight="1">
      <c r="A3" s="256" t="s">
        <v>1</v>
      </c>
      <c r="B3" s="256"/>
      <c r="C3" s="256"/>
      <c r="D3" s="256"/>
      <c r="E3" s="256"/>
      <c r="F3" s="5"/>
      <c r="G3" s="5"/>
    </row>
    <row r="4" spans="1:7" ht="18.75" customHeight="1">
      <c r="A4" s="256" t="s">
        <v>17</v>
      </c>
      <c r="B4" s="256"/>
      <c r="C4" s="256"/>
      <c r="D4" s="256"/>
      <c r="E4" s="256"/>
      <c r="F4" s="5"/>
      <c r="G4" s="5"/>
    </row>
    <row r="5" spans="1:8" ht="18.75">
      <c r="A5" s="133"/>
      <c r="B5" s="133"/>
      <c r="C5" s="218"/>
      <c r="D5" s="133"/>
      <c r="E5" s="219"/>
      <c r="F5" s="220"/>
      <c r="G5" s="220"/>
      <c r="H5" s="131"/>
    </row>
    <row r="6" spans="1:8" ht="18.75">
      <c r="A6" s="133"/>
      <c r="B6" s="133"/>
      <c r="C6" s="218" t="s">
        <v>182</v>
      </c>
      <c r="D6" s="133"/>
      <c r="E6" s="219"/>
      <c r="F6" s="220"/>
      <c r="G6" s="220"/>
      <c r="H6" s="131"/>
    </row>
    <row r="7" spans="1:8" ht="18.75">
      <c r="A7" s="131"/>
      <c r="B7" s="151"/>
      <c r="C7" s="221" t="s">
        <v>183</v>
      </c>
      <c r="D7" s="222"/>
      <c r="E7" s="223"/>
      <c r="F7" s="131"/>
      <c r="G7" s="131"/>
      <c r="H7" s="131"/>
    </row>
    <row r="8" spans="1:8" ht="18.75">
      <c r="A8" s="131"/>
      <c r="B8" s="131"/>
      <c r="C8" s="142">
        <v>2004</v>
      </c>
      <c r="D8" s="224"/>
      <c r="E8" s="144">
        <v>2003</v>
      </c>
      <c r="F8" s="159"/>
      <c r="G8" s="131"/>
      <c r="H8" s="131"/>
    </row>
    <row r="9" spans="1:8" ht="12" customHeight="1">
      <c r="A9" s="131"/>
      <c r="B9" s="131"/>
      <c r="C9" s="132"/>
      <c r="D9" s="133"/>
      <c r="E9" s="219"/>
      <c r="F9" s="131"/>
      <c r="G9" s="131"/>
      <c r="H9" s="131"/>
    </row>
    <row r="10" spans="1:8" ht="18.75">
      <c r="A10" s="183" t="s">
        <v>66</v>
      </c>
      <c r="B10" s="183"/>
      <c r="C10" s="151"/>
      <c r="D10" s="131"/>
      <c r="E10" s="184" t="s">
        <v>5</v>
      </c>
      <c r="F10" s="131"/>
      <c r="G10" s="131"/>
      <c r="H10" s="131"/>
    </row>
    <row r="11" spans="1:8" ht="18.75">
      <c r="A11" s="147" t="s">
        <v>202</v>
      </c>
      <c r="B11" s="151" t="s">
        <v>4</v>
      </c>
      <c r="C11" s="186">
        <f>'P-L historical'!J50</f>
        <v>-2375305</v>
      </c>
      <c r="D11" s="151" t="s">
        <v>4</v>
      </c>
      <c r="E11" s="186">
        <f>'P-L historical'!L47</f>
        <v>-137801</v>
      </c>
      <c r="F11" s="131"/>
      <c r="G11" s="131"/>
      <c r="H11" s="131"/>
    </row>
    <row r="12" spans="1:8" ht="18.75">
      <c r="A12" s="147" t="s">
        <v>203</v>
      </c>
      <c r="B12" s="151" t="s">
        <v>5</v>
      </c>
      <c r="C12" s="186"/>
      <c r="D12" s="162"/>
      <c r="E12" s="186"/>
      <c r="F12" s="131"/>
      <c r="G12" s="131"/>
      <c r="H12" s="131"/>
    </row>
    <row r="13" spans="1:8" ht="18.75">
      <c r="A13" s="147" t="s">
        <v>67</v>
      </c>
      <c r="B13" s="151"/>
      <c r="C13" s="186"/>
      <c r="D13" s="162"/>
      <c r="E13" s="186"/>
      <c r="F13" s="131"/>
      <c r="G13" s="131"/>
      <c r="H13" s="131"/>
    </row>
    <row r="14" spans="1:8" ht="18.75">
      <c r="A14" s="147" t="s">
        <v>68</v>
      </c>
      <c r="B14" s="151" t="s">
        <v>5</v>
      </c>
      <c r="C14" s="186">
        <f>'P-L historical'!J27</f>
        <v>1627064</v>
      </c>
      <c r="D14" s="162"/>
      <c r="E14" s="186">
        <f>'P-L historical'!L27</f>
        <v>1505475</v>
      </c>
      <c r="F14" s="131"/>
      <c r="G14" s="131"/>
      <c r="H14" s="131"/>
    </row>
    <row r="15" spans="1:8" ht="18.75">
      <c r="A15" s="147" t="s">
        <v>224</v>
      </c>
      <c r="B15" s="151" t="s">
        <v>5</v>
      </c>
      <c r="C15" s="186">
        <f>'P-L historical'!J28</f>
        <v>2415889</v>
      </c>
      <c r="D15" s="162"/>
      <c r="E15" s="186">
        <f>'P-L historical'!L28</f>
        <v>25000</v>
      </c>
      <c r="F15" s="131"/>
      <c r="G15" s="131"/>
      <c r="H15" s="131"/>
    </row>
    <row r="16" spans="1:8" ht="18.75">
      <c r="A16" s="147" t="s">
        <v>148</v>
      </c>
      <c r="B16" s="151" t="s">
        <v>5</v>
      </c>
      <c r="C16" s="186">
        <v>5021</v>
      </c>
      <c r="D16" s="162"/>
      <c r="E16" s="186">
        <f>'P-L historical'!L29</f>
        <v>-469</v>
      </c>
      <c r="F16" s="131"/>
      <c r="G16" s="131"/>
      <c r="H16" s="131"/>
    </row>
    <row r="17" spans="1:8" ht="18.75">
      <c r="A17" s="147" t="s">
        <v>69</v>
      </c>
      <c r="B17" s="151" t="s">
        <v>5</v>
      </c>
      <c r="C17" s="186">
        <v>-827650</v>
      </c>
      <c r="D17" s="186"/>
      <c r="E17" s="186">
        <v>-327668</v>
      </c>
      <c r="F17" s="131"/>
      <c r="G17" s="131"/>
      <c r="H17" s="131"/>
    </row>
    <row r="18" spans="1:8" ht="18.75">
      <c r="A18" s="147" t="s">
        <v>166</v>
      </c>
      <c r="B18" s="151" t="s">
        <v>5</v>
      </c>
      <c r="C18" s="186">
        <v>127</v>
      </c>
      <c r="D18" s="162"/>
      <c r="E18" s="186">
        <f>-'P-L historical'!L32</f>
        <v>22567</v>
      </c>
      <c r="F18" s="131"/>
      <c r="G18" s="131"/>
      <c r="H18" s="131"/>
    </row>
    <row r="19" spans="1:8" ht="18.75">
      <c r="A19" s="147" t="s">
        <v>170</v>
      </c>
      <c r="B19" s="151" t="s">
        <v>5</v>
      </c>
      <c r="C19" s="186">
        <f>-'P-L historical'!J33</f>
        <v>-28364</v>
      </c>
      <c r="D19" s="162"/>
      <c r="E19" s="186">
        <f>-'P-L historical'!L33</f>
        <v>-165194</v>
      </c>
      <c r="F19" s="131"/>
      <c r="G19" s="131"/>
      <c r="H19" s="131"/>
    </row>
    <row r="20" spans="1:8" ht="18.75">
      <c r="A20" s="147" t="s">
        <v>125</v>
      </c>
      <c r="B20" s="151" t="s">
        <v>5</v>
      </c>
      <c r="C20" s="186">
        <f>-'P-L historical'!J45</f>
        <v>3509</v>
      </c>
      <c r="D20" s="162"/>
      <c r="E20" s="186">
        <f>-'P-L historical'!L45</f>
        <v>8098</v>
      </c>
      <c r="F20" s="131"/>
      <c r="G20" s="131"/>
      <c r="H20" s="131"/>
    </row>
    <row r="21" spans="1:8" ht="18.75">
      <c r="A21" s="147" t="s">
        <v>136</v>
      </c>
      <c r="B21" s="151" t="s">
        <v>5</v>
      </c>
      <c r="C21" s="215">
        <v>7006</v>
      </c>
      <c r="D21" s="162"/>
      <c r="E21" s="215">
        <v>450069</v>
      </c>
      <c r="F21" s="131"/>
      <c r="G21" s="131"/>
      <c r="H21" s="131"/>
    </row>
    <row r="22" spans="1:8" ht="18.75">
      <c r="A22" s="147" t="s">
        <v>70</v>
      </c>
      <c r="B22" s="151" t="s">
        <v>5</v>
      </c>
      <c r="C22" s="186">
        <v>1203</v>
      </c>
      <c r="D22" s="162"/>
      <c r="E22" s="186">
        <f>-'P-L historical'!L44</f>
        <v>6116</v>
      </c>
      <c r="F22" s="131"/>
      <c r="G22" s="131"/>
      <c r="H22" s="131"/>
    </row>
    <row r="23" spans="1:8" ht="18.75">
      <c r="A23" s="147" t="s">
        <v>165</v>
      </c>
      <c r="B23" s="151" t="s">
        <v>5</v>
      </c>
      <c r="C23" s="186">
        <v>-994</v>
      </c>
      <c r="D23" s="186"/>
      <c r="E23" s="186">
        <v>108698</v>
      </c>
      <c r="F23" s="131"/>
      <c r="G23" s="131"/>
      <c r="H23" s="131"/>
    </row>
    <row r="24" spans="1:8" ht="18.75">
      <c r="A24" s="147" t="s">
        <v>193</v>
      </c>
      <c r="B24" s="151" t="s">
        <v>5</v>
      </c>
      <c r="C24" s="186">
        <f>-'P-L historical'!J49</f>
        <v>1210190</v>
      </c>
      <c r="D24" s="162"/>
      <c r="E24" s="180">
        <v>0</v>
      </c>
      <c r="F24" s="131"/>
      <c r="G24" s="131"/>
      <c r="H24" s="131"/>
    </row>
    <row r="25" spans="1:8" ht="18.75">
      <c r="A25" s="147" t="s">
        <v>206</v>
      </c>
      <c r="B25" s="151" t="s">
        <v>5</v>
      </c>
      <c r="C25" s="186">
        <v>-14661</v>
      </c>
      <c r="D25" s="162"/>
      <c r="E25" s="186">
        <v>-15922</v>
      </c>
      <c r="F25" s="131"/>
      <c r="G25" s="131"/>
      <c r="H25" s="131"/>
    </row>
    <row r="26" spans="1:8" ht="18.75">
      <c r="A26" s="147" t="s">
        <v>139</v>
      </c>
      <c r="B26" s="151" t="s">
        <v>5</v>
      </c>
      <c r="C26" s="186">
        <v>532</v>
      </c>
      <c r="D26" s="162"/>
      <c r="E26" s="186">
        <v>41328</v>
      </c>
      <c r="F26" s="131"/>
      <c r="G26" s="131"/>
      <c r="H26" s="131"/>
    </row>
    <row r="27" spans="1:8" ht="18.75">
      <c r="A27" s="147" t="s">
        <v>207</v>
      </c>
      <c r="B27" s="151" t="s">
        <v>5</v>
      </c>
      <c r="C27" s="186">
        <v>54247</v>
      </c>
      <c r="D27" s="162"/>
      <c r="E27" s="186">
        <v>22650</v>
      </c>
      <c r="F27" s="131"/>
      <c r="G27" s="131"/>
      <c r="H27" s="131"/>
    </row>
    <row r="28" spans="1:8" ht="18.75" hidden="1">
      <c r="A28" s="147" t="s">
        <v>71</v>
      </c>
      <c r="B28" s="151" t="s">
        <v>5</v>
      </c>
      <c r="C28" s="186"/>
      <c r="D28" s="162"/>
      <c r="E28" s="186"/>
      <c r="F28" s="131"/>
      <c r="G28" s="131"/>
      <c r="H28" s="131"/>
    </row>
    <row r="29" spans="1:8" ht="18.75">
      <c r="A29" s="147" t="s">
        <v>171</v>
      </c>
      <c r="B29" s="151" t="s">
        <v>5</v>
      </c>
      <c r="C29" s="186">
        <v>-68729</v>
      </c>
      <c r="D29" s="162"/>
      <c r="E29" s="186">
        <v>331439</v>
      </c>
      <c r="F29" s="131"/>
      <c r="G29" s="131"/>
      <c r="H29" s="131"/>
    </row>
    <row r="30" spans="1:8" ht="18.75">
      <c r="A30" s="147" t="s">
        <v>225</v>
      </c>
      <c r="B30" s="151" t="s">
        <v>5</v>
      </c>
      <c r="C30" s="225">
        <v>-30569</v>
      </c>
      <c r="D30" s="162"/>
      <c r="E30" s="225">
        <v>-6415</v>
      </c>
      <c r="F30" s="131"/>
      <c r="G30" s="131"/>
      <c r="H30" s="131"/>
    </row>
    <row r="31" spans="1:8" ht="18.75">
      <c r="A31" s="147" t="s">
        <v>73</v>
      </c>
      <c r="B31" s="151" t="s">
        <v>5</v>
      </c>
      <c r="C31" s="226">
        <f>SUM(C11:C30)</f>
        <v>1978516</v>
      </c>
      <c r="D31" s="162"/>
      <c r="E31" s="227">
        <f>SUM(E11:E30)</f>
        <v>1867971</v>
      </c>
      <c r="F31" s="131"/>
      <c r="G31" s="131"/>
      <c r="H31" s="131"/>
    </row>
    <row r="32" spans="1:8" ht="6" customHeight="1">
      <c r="A32" s="131"/>
      <c r="B32" s="151" t="s">
        <v>5</v>
      </c>
      <c r="C32" s="186"/>
      <c r="D32" s="162"/>
      <c r="E32" s="215"/>
      <c r="F32" s="131"/>
      <c r="G32" s="131"/>
      <c r="H32" s="131"/>
    </row>
    <row r="33" spans="1:8" ht="18.75">
      <c r="A33" s="183" t="s">
        <v>74</v>
      </c>
      <c r="B33" s="151" t="s">
        <v>5</v>
      </c>
      <c r="C33" s="186"/>
      <c r="D33" s="162"/>
      <c r="E33" s="215"/>
      <c r="F33" s="131"/>
      <c r="G33" s="131"/>
      <c r="H33" s="131"/>
    </row>
    <row r="34" spans="1:8" ht="18.75">
      <c r="A34" s="147" t="s">
        <v>75</v>
      </c>
      <c r="B34" s="151" t="s">
        <v>5</v>
      </c>
      <c r="C34" s="186">
        <v>-1389931</v>
      </c>
      <c r="D34" s="162"/>
      <c r="E34" s="186">
        <v>-1561331</v>
      </c>
      <c r="F34" s="131"/>
      <c r="G34" s="131"/>
      <c r="H34" s="131"/>
    </row>
    <row r="35" spans="1:8" ht="18.75">
      <c r="A35" s="147" t="s">
        <v>167</v>
      </c>
      <c r="B35" s="151" t="s">
        <v>5</v>
      </c>
      <c r="C35" s="186">
        <v>-17805</v>
      </c>
      <c r="D35" s="162"/>
      <c r="E35" s="186">
        <v>-22270</v>
      </c>
      <c r="F35" s="131"/>
      <c r="G35" s="131"/>
      <c r="H35" s="131"/>
    </row>
    <row r="36" spans="1:8" ht="18.75">
      <c r="A36" s="147" t="s">
        <v>76</v>
      </c>
      <c r="B36" s="151" t="s">
        <v>5</v>
      </c>
      <c r="C36" s="186">
        <v>70230</v>
      </c>
      <c r="D36" s="162"/>
      <c r="E36" s="186">
        <v>246417</v>
      </c>
      <c r="F36" s="131"/>
      <c r="G36" s="131"/>
      <c r="H36" s="131"/>
    </row>
    <row r="37" spans="1:8" ht="18.75" hidden="1">
      <c r="A37" s="147" t="s">
        <v>77</v>
      </c>
      <c r="B37" s="151" t="s">
        <v>5</v>
      </c>
      <c r="C37" s="186"/>
      <c r="D37" s="162"/>
      <c r="E37" s="186"/>
      <c r="F37" s="131"/>
      <c r="G37" s="131"/>
      <c r="H37" s="131"/>
    </row>
    <row r="38" spans="1:8" ht="18.75">
      <c r="A38" s="147" t="s">
        <v>168</v>
      </c>
      <c r="B38" s="151" t="s">
        <v>5</v>
      </c>
      <c r="C38" s="180">
        <v>0</v>
      </c>
      <c r="D38" s="162"/>
      <c r="E38" s="186">
        <v>21109</v>
      </c>
      <c r="F38" s="131"/>
      <c r="G38" s="131"/>
      <c r="H38" s="131"/>
    </row>
    <row r="39" spans="1:8" ht="18.75">
      <c r="A39" s="147" t="s">
        <v>138</v>
      </c>
      <c r="B39" s="151" t="s">
        <v>5</v>
      </c>
      <c r="C39" s="186">
        <v>53076</v>
      </c>
      <c r="D39" s="162"/>
      <c r="E39" s="186">
        <v>822</v>
      </c>
      <c r="F39" s="131"/>
      <c r="G39" s="131"/>
      <c r="H39" s="131"/>
    </row>
    <row r="40" spans="1:8" ht="18.75">
      <c r="A40" s="147" t="s">
        <v>169</v>
      </c>
      <c r="B40" s="151" t="s">
        <v>5</v>
      </c>
      <c r="C40" s="186">
        <v>-153016</v>
      </c>
      <c r="D40" s="162"/>
      <c r="E40" s="180">
        <v>0</v>
      </c>
      <c r="F40" s="131"/>
      <c r="G40" s="131"/>
      <c r="H40" s="131"/>
    </row>
    <row r="41" spans="1:8" ht="18.75">
      <c r="A41" s="147" t="s">
        <v>72</v>
      </c>
      <c r="B41" s="151" t="s">
        <v>5</v>
      </c>
      <c r="C41" s="186">
        <f>43812+1</f>
        <v>43813</v>
      </c>
      <c r="D41" s="162"/>
      <c r="E41" s="186">
        <v>-3883</v>
      </c>
      <c r="F41" s="131"/>
      <c r="G41" s="131"/>
      <c r="H41" s="131"/>
    </row>
    <row r="42" spans="1:8" ht="18.75">
      <c r="A42" s="147" t="s">
        <v>142</v>
      </c>
      <c r="B42" s="151" t="s">
        <v>5</v>
      </c>
      <c r="C42" s="226">
        <f>SUM(C34:C41)</f>
        <v>-1393633</v>
      </c>
      <c r="D42" s="162"/>
      <c r="E42" s="227">
        <f>SUM(E34:E41)</f>
        <v>-1319136</v>
      </c>
      <c r="F42" s="131"/>
      <c r="G42" s="131"/>
      <c r="H42" s="131"/>
    </row>
    <row r="43" spans="1:8" ht="6" customHeight="1">
      <c r="A43" s="131"/>
      <c r="B43" s="151" t="s">
        <v>5</v>
      </c>
      <c r="C43" s="186"/>
      <c r="D43" s="162"/>
      <c r="E43" s="215"/>
      <c r="F43" s="131"/>
      <c r="G43" s="131"/>
      <c r="H43" s="131"/>
    </row>
    <row r="44" spans="1:8" ht="18.75">
      <c r="A44" s="183" t="s">
        <v>78</v>
      </c>
      <c r="B44" s="151" t="s">
        <v>5</v>
      </c>
      <c r="C44" s="186"/>
      <c r="D44" s="162"/>
      <c r="E44" s="215"/>
      <c r="F44" s="131"/>
      <c r="G44" s="131"/>
      <c r="H44" s="131"/>
    </row>
    <row r="45" spans="1:8" ht="18.75">
      <c r="A45" s="147" t="s">
        <v>204</v>
      </c>
      <c r="B45" s="151" t="s">
        <v>5</v>
      </c>
      <c r="C45" s="186">
        <v>1650000</v>
      </c>
      <c r="D45" s="162"/>
      <c r="E45" s="215">
        <v>0</v>
      </c>
      <c r="F45" s="131"/>
      <c r="G45" s="131"/>
      <c r="H45" s="131"/>
    </row>
    <row r="46" spans="1:8" ht="18.75">
      <c r="A46" s="147" t="s">
        <v>205</v>
      </c>
      <c r="B46" s="151" t="s">
        <v>5</v>
      </c>
      <c r="C46" s="186">
        <v>-209228</v>
      </c>
      <c r="D46" s="228"/>
      <c r="E46" s="186">
        <v>300941</v>
      </c>
      <c r="F46" s="131"/>
      <c r="G46" s="131"/>
      <c r="H46" s="131"/>
    </row>
    <row r="47" spans="1:8" ht="18.75">
      <c r="A47" s="147" t="s">
        <v>79</v>
      </c>
      <c r="B47" s="151" t="s">
        <v>5</v>
      </c>
      <c r="C47" s="180">
        <f>7994225-25501</f>
        <v>7968724</v>
      </c>
      <c r="D47" s="228"/>
      <c r="E47" s="186">
        <v>1330750</v>
      </c>
      <c r="F47" s="131"/>
      <c r="G47" s="131"/>
      <c r="H47" s="131"/>
    </row>
    <row r="48" spans="1:8" ht="18.75">
      <c r="A48" s="147" t="s">
        <v>83</v>
      </c>
      <c r="B48" s="191" t="s">
        <v>5</v>
      </c>
      <c r="C48" s="186">
        <v>-3566148</v>
      </c>
      <c r="D48" s="162"/>
      <c r="E48" s="186">
        <v>-2310074</v>
      </c>
      <c r="F48" s="131"/>
      <c r="G48" s="131"/>
      <c r="H48" s="131"/>
    </row>
    <row r="49" spans="1:8" ht="18.75">
      <c r="A49" s="35" t="s">
        <v>226</v>
      </c>
      <c r="B49" s="191" t="s">
        <v>5</v>
      </c>
      <c r="C49" s="180">
        <v>-6422908</v>
      </c>
      <c r="D49" s="178"/>
      <c r="E49" s="180">
        <v>0</v>
      </c>
      <c r="F49" s="195"/>
      <c r="G49" s="131"/>
      <c r="H49" s="131"/>
    </row>
    <row r="50" spans="1:8" ht="18.75">
      <c r="A50" s="147" t="s">
        <v>80</v>
      </c>
      <c r="B50" s="191" t="s">
        <v>5</v>
      </c>
      <c r="C50" s="186">
        <v>5219</v>
      </c>
      <c r="D50" s="162"/>
      <c r="E50" s="186">
        <v>6768</v>
      </c>
      <c r="F50" s="131"/>
      <c r="G50" s="131"/>
      <c r="H50" s="131"/>
    </row>
    <row r="51" spans="1:8" ht="18.75">
      <c r="A51" s="147" t="s">
        <v>137</v>
      </c>
      <c r="B51" s="191" t="s">
        <v>5</v>
      </c>
      <c r="C51" s="186">
        <v>1593</v>
      </c>
      <c r="D51" s="178"/>
      <c r="E51" s="186">
        <v>3980</v>
      </c>
      <c r="F51" s="195"/>
      <c r="G51" s="131"/>
      <c r="H51" s="131"/>
    </row>
    <row r="52" spans="1:8" ht="18.75">
      <c r="A52" s="35" t="s">
        <v>143</v>
      </c>
      <c r="B52" s="191" t="s">
        <v>5</v>
      </c>
      <c r="C52" s="180">
        <v>0</v>
      </c>
      <c r="D52" s="178"/>
      <c r="E52" s="186">
        <v>-43734</v>
      </c>
      <c r="F52" s="195"/>
      <c r="G52" s="131"/>
      <c r="H52" s="131"/>
    </row>
    <row r="53" spans="1:8" ht="18.75">
      <c r="A53" s="131" t="s">
        <v>72</v>
      </c>
      <c r="B53" s="131" t="s">
        <v>5</v>
      </c>
      <c r="C53" s="154">
        <v>-19637</v>
      </c>
      <c r="D53" s="131"/>
      <c r="E53" s="154">
        <v>17671</v>
      </c>
      <c r="F53" s="195"/>
      <c r="G53" s="131"/>
      <c r="H53" s="131"/>
    </row>
    <row r="54" spans="1:8" ht="18.75">
      <c r="A54" s="147" t="s">
        <v>86</v>
      </c>
      <c r="B54" s="151" t="s">
        <v>5</v>
      </c>
      <c r="C54" s="226">
        <f>SUM(C45:C53)</f>
        <v>-592385</v>
      </c>
      <c r="D54" s="162"/>
      <c r="E54" s="227">
        <f>SUM(E46:E53)</f>
        <v>-693698</v>
      </c>
      <c r="F54" s="131"/>
      <c r="G54" s="131"/>
      <c r="H54" s="131"/>
    </row>
    <row r="55" spans="1:8" ht="6" customHeight="1">
      <c r="A55" s="147" t="s">
        <v>5</v>
      </c>
      <c r="B55" s="151" t="s">
        <v>5</v>
      </c>
      <c r="C55" s="186"/>
      <c r="D55" s="162"/>
      <c r="E55" s="215"/>
      <c r="F55" s="131"/>
      <c r="G55" s="131"/>
      <c r="H55" s="131"/>
    </row>
    <row r="56" spans="1:8" ht="18.75">
      <c r="A56" s="147" t="s">
        <v>208</v>
      </c>
      <c r="B56" s="151" t="s">
        <v>5</v>
      </c>
      <c r="C56" s="215">
        <f>C31+C42+C54</f>
        <v>-7502</v>
      </c>
      <c r="D56" s="162"/>
      <c r="E56" s="215">
        <f>E31+E42+E54</f>
        <v>-144863</v>
      </c>
      <c r="F56" s="131"/>
      <c r="G56" s="131"/>
      <c r="H56" s="131"/>
    </row>
    <row r="57" spans="1:8" ht="18.75">
      <c r="A57" s="147" t="s">
        <v>81</v>
      </c>
      <c r="B57" s="151" t="s">
        <v>5</v>
      </c>
      <c r="C57" s="186">
        <f>'BS'!E11</f>
        <v>83841</v>
      </c>
      <c r="D57" s="178"/>
      <c r="E57" s="229">
        <v>228704</v>
      </c>
      <c r="F57" s="131"/>
      <c r="G57" s="131"/>
      <c r="H57" s="131"/>
    </row>
    <row r="58" spans="1:8" ht="19.5" thickBot="1">
      <c r="A58" s="147" t="s">
        <v>82</v>
      </c>
      <c r="B58" s="151" t="s">
        <v>4</v>
      </c>
      <c r="C58" s="230">
        <f>SUM(C56:C57)</f>
        <v>76339</v>
      </c>
      <c r="D58" s="162" t="s">
        <v>4</v>
      </c>
      <c r="E58" s="231">
        <f>E56+E57</f>
        <v>83841</v>
      </c>
      <c r="F58" s="131"/>
      <c r="G58" s="131"/>
      <c r="H58" s="131"/>
    </row>
    <row r="59" spans="1:8" ht="13.5" customHeight="1" thickTop="1">
      <c r="A59" s="147"/>
      <c r="B59" s="151"/>
      <c r="C59" s="178"/>
      <c r="D59" s="162"/>
      <c r="E59" s="232"/>
      <c r="F59" s="131"/>
      <c r="G59" s="131"/>
      <c r="H59" s="131"/>
    </row>
    <row r="60" spans="1:8" ht="13.5" customHeight="1">
      <c r="A60" s="151"/>
      <c r="B60" s="133"/>
      <c r="C60" s="233"/>
      <c r="D60" s="129"/>
      <c r="E60" s="234"/>
      <c r="F60" s="131"/>
      <c r="G60" s="131"/>
      <c r="H60" s="131"/>
    </row>
    <row r="61" spans="1:8" ht="18.75">
      <c r="A61" s="131"/>
      <c r="B61" s="131"/>
      <c r="C61" s="130"/>
      <c r="D61" s="131"/>
      <c r="E61" s="35"/>
      <c r="F61" s="131"/>
      <c r="G61" s="131"/>
      <c r="H61" s="131"/>
    </row>
    <row r="62" spans="1:8" ht="18.75">
      <c r="A62" s="131"/>
      <c r="B62" s="131"/>
      <c r="C62" s="162"/>
      <c r="D62" s="151"/>
      <c r="E62" s="235"/>
      <c r="F62" s="131"/>
      <c r="G62" s="131"/>
      <c r="H62" s="131"/>
    </row>
    <row r="63" spans="1:8" ht="18.75">
      <c r="A63" s="131"/>
      <c r="B63" s="131"/>
      <c r="C63" s="130"/>
      <c r="D63" s="131"/>
      <c r="E63" s="35"/>
      <c r="F63" s="131"/>
      <c r="G63" s="131"/>
      <c r="H63" s="131"/>
    </row>
    <row r="64" spans="1:8" ht="18.75">
      <c r="A64" s="131"/>
      <c r="B64" s="131"/>
      <c r="C64" s="130"/>
      <c r="D64" s="131"/>
      <c r="E64" s="35"/>
      <c r="F64" s="131"/>
      <c r="G64" s="131"/>
      <c r="H64" s="131"/>
    </row>
    <row r="65" spans="1:8" ht="18.75">
      <c r="A65" s="131"/>
      <c r="B65" s="131"/>
      <c r="C65" s="130"/>
      <c r="D65" s="131"/>
      <c r="E65" s="35"/>
      <c r="F65" s="131"/>
      <c r="G65" s="131"/>
      <c r="H65" s="131"/>
    </row>
    <row r="66" spans="1:8" ht="18.75">
      <c r="A66" s="131"/>
      <c r="B66" s="131"/>
      <c r="C66" s="162"/>
      <c r="D66" s="151"/>
      <c r="E66" s="184"/>
      <c r="F66" s="131"/>
      <c r="G66" s="131"/>
      <c r="H66" s="131"/>
    </row>
    <row r="67" spans="1:8" ht="18.75">
      <c r="A67" s="131"/>
      <c r="B67" s="131"/>
      <c r="C67" s="162"/>
      <c r="D67" s="151"/>
      <c r="E67" s="184"/>
      <c r="F67" s="131"/>
      <c r="G67" s="131"/>
      <c r="H67" s="131"/>
    </row>
    <row r="68" spans="1:8" ht="18.75">
      <c r="A68" s="131"/>
      <c r="B68" s="131"/>
      <c r="C68" s="162"/>
      <c r="D68" s="151"/>
      <c r="E68" s="184"/>
      <c r="F68" s="131"/>
      <c r="G68" s="131"/>
      <c r="H68" s="131"/>
    </row>
    <row r="69" spans="1:8" ht="18.75">
      <c r="A69" s="131"/>
      <c r="B69" s="131"/>
      <c r="C69" s="162"/>
      <c r="D69" s="151"/>
      <c r="E69" s="184"/>
      <c r="F69" s="131"/>
      <c r="G69" s="131"/>
      <c r="H69" s="131"/>
    </row>
    <row r="70" spans="1:8" ht="18.75">
      <c r="A70" s="131"/>
      <c r="B70" s="131"/>
      <c r="C70" s="162"/>
      <c r="D70" s="151"/>
      <c r="E70" s="184"/>
      <c r="F70" s="131"/>
      <c r="G70" s="131"/>
      <c r="H70" s="131"/>
    </row>
    <row r="71" spans="1:8" ht="18.75">
      <c r="A71" s="131"/>
      <c r="B71" s="131"/>
      <c r="C71" s="162"/>
      <c r="D71" s="151"/>
      <c r="E71" s="184"/>
      <c r="F71" s="131"/>
      <c r="G71" s="131"/>
      <c r="H71" s="131"/>
    </row>
    <row r="72" spans="1:8" ht="18.75">
      <c r="A72" s="131"/>
      <c r="B72" s="131"/>
      <c r="C72" s="162"/>
      <c r="D72" s="151"/>
      <c r="E72" s="184"/>
      <c r="F72" s="131"/>
      <c r="G72" s="131"/>
      <c r="H72" s="131"/>
    </row>
    <row r="73" spans="1:8" ht="18.75">
      <c r="A73" s="131"/>
      <c r="B73" s="131"/>
      <c r="C73" s="162"/>
      <c r="D73" s="151"/>
      <c r="E73" s="184"/>
      <c r="F73" s="131"/>
      <c r="G73" s="131"/>
      <c r="H73" s="131"/>
    </row>
    <row r="74" spans="1:8" ht="18.75">
      <c r="A74" s="131"/>
      <c r="B74" s="131"/>
      <c r="C74" s="162"/>
      <c r="D74" s="151"/>
      <c r="E74" s="184"/>
      <c r="F74" s="131"/>
      <c r="G74" s="131"/>
      <c r="H74" s="131"/>
    </row>
    <row r="75" spans="1:8" ht="18.75">
      <c r="A75" s="131"/>
      <c r="B75" s="131"/>
      <c r="C75" s="162"/>
      <c r="D75" s="151"/>
      <c r="E75" s="184"/>
      <c r="F75" s="131"/>
      <c r="G75" s="131"/>
      <c r="H75" s="131"/>
    </row>
    <row r="76" spans="1:8" ht="18.75">
      <c r="A76" s="131"/>
      <c r="B76" s="131"/>
      <c r="C76" s="162"/>
      <c r="D76" s="151"/>
      <c r="E76" s="184"/>
      <c r="F76" s="131"/>
      <c r="G76" s="131"/>
      <c r="H76" s="131"/>
    </row>
    <row r="77" spans="1:8" ht="18.75">
      <c r="A77" s="131"/>
      <c r="B77" s="131"/>
      <c r="C77" s="162"/>
      <c r="D77" s="151"/>
      <c r="E77" s="184"/>
      <c r="F77" s="131"/>
      <c r="G77" s="131"/>
      <c r="H77" s="131"/>
    </row>
    <row r="78" spans="1:8" ht="18.75">
      <c r="A78" s="131"/>
      <c r="B78" s="131"/>
      <c r="C78" s="162"/>
      <c r="D78" s="151"/>
      <c r="E78" s="184"/>
      <c r="F78" s="131"/>
      <c r="G78" s="131"/>
      <c r="H78" s="131"/>
    </row>
    <row r="79" spans="1:8" ht="18.75">
      <c r="A79" s="131"/>
      <c r="B79" s="131"/>
      <c r="C79" s="162"/>
      <c r="D79" s="151"/>
      <c r="E79" s="184"/>
      <c r="F79" s="131"/>
      <c r="G79" s="131"/>
      <c r="H79" s="131"/>
    </row>
    <row r="80" spans="1:8" ht="18.75">
      <c r="A80" s="131"/>
      <c r="B80" s="131"/>
      <c r="C80" s="162"/>
      <c r="D80" s="151"/>
      <c r="E80" s="184"/>
      <c r="F80" s="131"/>
      <c r="G80" s="131"/>
      <c r="H80" s="131"/>
    </row>
    <row r="81" spans="1:8" ht="18.75">
      <c r="A81" s="131"/>
      <c r="B81" s="131"/>
      <c r="C81" s="162"/>
      <c r="D81" s="151"/>
      <c r="E81" s="184"/>
      <c r="F81" s="131"/>
      <c r="G81" s="131"/>
      <c r="H81" s="131"/>
    </row>
    <row r="82" spans="3:4" ht="12.75">
      <c r="C82" s="18"/>
      <c r="D82" s="13"/>
    </row>
    <row r="83" spans="3:4" ht="12.75">
      <c r="C83" s="18"/>
      <c r="D83" s="13"/>
    </row>
    <row r="84" spans="3:4" ht="12.75">
      <c r="C84" s="18"/>
      <c r="D84" s="13"/>
    </row>
    <row r="85" spans="3:4" ht="12.75">
      <c r="C85" s="18"/>
      <c r="D85" s="13"/>
    </row>
    <row r="86" spans="3:4" ht="12.75">
      <c r="C86" s="18"/>
      <c r="D86" s="13"/>
    </row>
    <row r="87" spans="3:4" ht="12.75">
      <c r="C87" s="18"/>
      <c r="D87" s="13"/>
    </row>
    <row r="88" spans="3:4" ht="12.75">
      <c r="C88" s="18"/>
      <c r="D88" s="13"/>
    </row>
    <row r="89" spans="3:4" ht="12.75">
      <c r="C89" s="18"/>
      <c r="D89" s="13"/>
    </row>
    <row r="90" spans="3:4" ht="12.75">
      <c r="C90" s="18"/>
      <c r="D90" s="13"/>
    </row>
    <row r="91" spans="3:4" ht="12.75">
      <c r="C91" s="18"/>
      <c r="D91" s="13"/>
    </row>
    <row r="92" spans="3:4" ht="12.75">
      <c r="C92" s="18"/>
      <c r="D92" s="13"/>
    </row>
    <row r="93" spans="3:4" ht="12.75">
      <c r="C93" s="18"/>
      <c r="D93" s="13"/>
    </row>
    <row r="94" spans="3:4" ht="12.75">
      <c r="C94" s="18"/>
      <c r="D94" s="13"/>
    </row>
    <row r="95" spans="3:4" ht="12.75">
      <c r="C95" s="18"/>
      <c r="D95" s="13"/>
    </row>
    <row r="96" spans="3:4" ht="12.75">
      <c r="C96" s="18"/>
      <c r="D96" s="13"/>
    </row>
    <row r="97" spans="3:4" ht="12.75">
      <c r="C97" s="18"/>
      <c r="D97" s="13"/>
    </row>
    <row r="98" spans="3:4" ht="12.75">
      <c r="C98" s="18"/>
      <c r="D98" s="13"/>
    </row>
    <row r="99" spans="3:4" ht="12.75">
      <c r="C99" s="18"/>
      <c r="D99" s="13"/>
    </row>
    <row r="100" spans="3:4" ht="12.75">
      <c r="C100" s="18"/>
      <c r="D100" s="13"/>
    </row>
    <row r="101" spans="3:4" ht="12.75">
      <c r="C101" s="18"/>
      <c r="D101" s="13"/>
    </row>
    <row r="102" spans="3:4" ht="12.75">
      <c r="C102" s="18"/>
      <c r="D102" s="13"/>
    </row>
    <row r="103" spans="3:4" ht="12.75">
      <c r="C103" s="18"/>
      <c r="D103" s="13"/>
    </row>
    <row r="104" spans="3:4" ht="12.75">
      <c r="C104" s="18"/>
      <c r="D104" s="13"/>
    </row>
    <row r="105" spans="3:4" ht="12.75">
      <c r="C105" s="18"/>
      <c r="D105" s="13"/>
    </row>
    <row r="106" spans="3:4" ht="12.75">
      <c r="C106" s="18"/>
      <c r="D106" s="13"/>
    </row>
    <row r="107" spans="3:4" ht="12.75">
      <c r="C107" s="18"/>
      <c r="D107" s="13"/>
    </row>
    <row r="108" spans="3:4" ht="12.75">
      <c r="C108" s="18"/>
      <c r="D108" s="13"/>
    </row>
    <row r="109" spans="3:4" ht="12.75">
      <c r="C109" s="18"/>
      <c r="D109" s="13"/>
    </row>
    <row r="110" spans="3:4" ht="12.75">
      <c r="C110" s="18"/>
      <c r="D110" s="13"/>
    </row>
    <row r="111" spans="3:4" ht="12.75">
      <c r="C111" s="18"/>
      <c r="D111" s="13"/>
    </row>
    <row r="112" spans="3:4" ht="12.75">
      <c r="C112" s="18"/>
      <c r="D112" s="13"/>
    </row>
    <row r="113" spans="3:4" ht="12.75">
      <c r="C113" s="18"/>
      <c r="D113" s="13"/>
    </row>
    <row r="114" spans="3:4" ht="12.75">
      <c r="C114" s="18"/>
      <c r="D114" s="13"/>
    </row>
    <row r="115" spans="3:4" ht="12.75">
      <c r="C115" s="18"/>
      <c r="D115" s="13"/>
    </row>
    <row r="116" spans="3:4" ht="12.75">
      <c r="C116" s="18"/>
      <c r="D116" s="13"/>
    </row>
    <row r="117" spans="3:4" ht="12.75">
      <c r="C117" s="18"/>
      <c r="D117" s="13"/>
    </row>
    <row r="118" spans="3:4" ht="12.75">
      <c r="C118" s="18"/>
      <c r="D118" s="13"/>
    </row>
    <row r="119" spans="3:4" ht="12.75">
      <c r="C119" s="18"/>
      <c r="D119" s="13"/>
    </row>
    <row r="120" spans="3:4" ht="12.75">
      <c r="C120" s="18"/>
      <c r="D120" s="13"/>
    </row>
    <row r="121" spans="3:4" ht="12.75">
      <c r="C121" s="18"/>
      <c r="D121" s="13"/>
    </row>
    <row r="122" spans="3:4" ht="12.75">
      <c r="C122" s="18"/>
      <c r="D122" s="13"/>
    </row>
    <row r="123" spans="3:4" ht="12.75">
      <c r="C123" s="18"/>
      <c r="D123" s="13"/>
    </row>
    <row r="124" spans="3:4" ht="12.75">
      <c r="C124" s="18"/>
      <c r="D124" s="13"/>
    </row>
    <row r="125" spans="3:4" ht="12.75">
      <c r="C125" s="18"/>
      <c r="D125" s="13"/>
    </row>
    <row r="126" spans="3:4" ht="12.75">
      <c r="C126" s="18"/>
      <c r="D126" s="13"/>
    </row>
    <row r="127" spans="3:4" ht="12.75">
      <c r="C127" s="18"/>
      <c r="D127" s="13"/>
    </row>
    <row r="128" spans="3:4" ht="12.75">
      <c r="C128" s="18"/>
      <c r="D128" s="13"/>
    </row>
    <row r="129" spans="3:4" ht="12.75">
      <c r="C129" s="18"/>
      <c r="D129" s="13"/>
    </row>
    <row r="130" spans="3:4" ht="12.75">
      <c r="C130" s="18"/>
      <c r="D130" s="13"/>
    </row>
    <row r="131" spans="3:4" ht="12.75">
      <c r="C131" s="18"/>
      <c r="D131" s="13"/>
    </row>
    <row r="132" spans="3:4" ht="12.75">
      <c r="C132" s="18"/>
      <c r="D132" s="13"/>
    </row>
    <row r="133" spans="3:4" ht="12.75">
      <c r="C133" s="18"/>
      <c r="D133" s="13"/>
    </row>
    <row r="134" spans="3:4" ht="12.75">
      <c r="C134" s="18"/>
      <c r="D134" s="13"/>
    </row>
    <row r="135" spans="3:4" ht="12.75">
      <c r="C135" s="18"/>
      <c r="D135" s="13"/>
    </row>
    <row r="136" spans="3:4" ht="12.75">
      <c r="C136" s="18"/>
      <c r="D136" s="13"/>
    </row>
    <row r="137" spans="3:4" ht="12.75">
      <c r="C137" s="18"/>
      <c r="D137" s="13"/>
    </row>
    <row r="138" spans="3:4" ht="12.75">
      <c r="C138" s="18"/>
      <c r="D138" s="13"/>
    </row>
    <row r="139" spans="3:4" ht="12.75">
      <c r="C139" s="18"/>
      <c r="D139" s="13"/>
    </row>
    <row r="140" spans="3:4" ht="12.75">
      <c r="C140" s="18"/>
      <c r="D140" s="13"/>
    </row>
    <row r="141" spans="3:4" ht="12.75">
      <c r="C141" s="18"/>
      <c r="D141" s="13"/>
    </row>
    <row r="142" spans="3:4" ht="12.75">
      <c r="C142" s="18"/>
      <c r="D142" s="13"/>
    </row>
    <row r="143" spans="3:4" ht="12.75">
      <c r="C143" s="18"/>
      <c r="D143" s="13"/>
    </row>
    <row r="144" spans="3:4" ht="12.75">
      <c r="C144" s="18"/>
      <c r="D144" s="13"/>
    </row>
    <row r="145" spans="3:4" ht="12.75">
      <c r="C145" s="18"/>
      <c r="D145" s="13"/>
    </row>
    <row r="146" spans="3:4" ht="12.75">
      <c r="C146" s="18"/>
      <c r="D146" s="13"/>
    </row>
    <row r="147" spans="3:4" ht="12.75">
      <c r="C147" s="18"/>
      <c r="D147" s="13"/>
    </row>
    <row r="148" spans="3:4" ht="12.75">
      <c r="C148" s="18"/>
      <c r="D148" s="13"/>
    </row>
    <row r="149" spans="3:4" ht="12.75">
      <c r="C149" s="18"/>
      <c r="D149" s="13"/>
    </row>
    <row r="150" spans="3:4" ht="12.75">
      <c r="C150" s="18"/>
      <c r="D150" s="13"/>
    </row>
    <row r="151" spans="3:4" ht="12.75">
      <c r="C151" s="18"/>
      <c r="D151" s="13"/>
    </row>
    <row r="152" spans="3:4" ht="12.75">
      <c r="C152" s="18"/>
      <c r="D152" s="13"/>
    </row>
    <row r="153" spans="3:4" ht="12.75">
      <c r="C153" s="18"/>
      <c r="D153" s="13"/>
    </row>
    <row r="154" spans="3:4" ht="12.75">
      <c r="C154" s="18"/>
      <c r="D154" s="13"/>
    </row>
    <row r="155" spans="3:4" ht="12.75">
      <c r="C155" s="18"/>
      <c r="D155" s="13"/>
    </row>
    <row r="156" spans="3:4" ht="12.75">
      <c r="C156" s="18"/>
      <c r="D156" s="13"/>
    </row>
    <row r="157" spans="3:4" ht="12.75">
      <c r="C157" s="18"/>
      <c r="D157" s="13"/>
    </row>
    <row r="158" spans="3:4" ht="12.75">
      <c r="C158" s="18"/>
      <c r="D158" s="13"/>
    </row>
    <row r="159" spans="3:4" ht="12.75">
      <c r="C159" s="18"/>
      <c r="D159" s="13"/>
    </row>
    <row r="160" spans="3:4" ht="12.75">
      <c r="C160" s="18"/>
      <c r="D160" s="13"/>
    </row>
    <row r="161" spans="3:4" ht="12.75">
      <c r="C161" s="18"/>
      <c r="D161" s="13"/>
    </row>
    <row r="162" spans="3:4" ht="12.75">
      <c r="C162" s="18"/>
      <c r="D162" s="13"/>
    </row>
    <row r="163" spans="3:4" ht="12.75">
      <c r="C163" s="18"/>
      <c r="D163" s="13"/>
    </row>
    <row r="164" spans="3:4" ht="12.75">
      <c r="C164" s="18"/>
      <c r="D164" s="13"/>
    </row>
    <row r="165" spans="3:4" ht="12.75">
      <c r="C165" s="18"/>
      <c r="D165" s="13"/>
    </row>
    <row r="166" spans="3:4" ht="12.75">
      <c r="C166" s="18"/>
      <c r="D166" s="13"/>
    </row>
    <row r="167" spans="3:4" ht="12.75">
      <c r="C167" s="18"/>
      <c r="D167" s="13"/>
    </row>
    <row r="168" spans="3:4" ht="12.75">
      <c r="C168" s="18"/>
      <c r="D168" s="13"/>
    </row>
    <row r="169" spans="3:4" ht="12.75">
      <c r="C169" s="18"/>
      <c r="D169" s="13"/>
    </row>
    <row r="170" spans="3:4" ht="12.75">
      <c r="C170" s="18"/>
      <c r="D170" s="13"/>
    </row>
    <row r="171" spans="3:4" ht="12.75">
      <c r="C171" s="18"/>
      <c r="D171" s="13"/>
    </row>
    <row r="172" spans="3:4" ht="12.75">
      <c r="C172" s="18"/>
      <c r="D172" s="13"/>
    </row>
    <row r="173" spans="3:4" ht="12.75">
      <c r="C173" s="18"/>
      <c r="D173" s="13"/>
    </row>
    <row r="174" spans="3:4" ht="12.75">
      <c r="C174" s="18"/>
      <c r="D174" s="13"/>
    </row>
    <row r="175" spans="3:4" ht="12.75">
      <c r="C175" s="18"/>
      <c r="D175" s="13"/>
    </row>
    <row r="176" spans="3:4" ht="12.75">
      <c r="C176" s="18"/>
      <c r="D176" s="13"/>
    </row>
    <row r="177" spans="3:4" ht="12.75">
      <c r="C177" s="18"/>
      <c r="D177" s="13"/>
    </row>
    <row r="178" spans="3:4" ht="12.75">
      <c r="C178" s="18"/>
      <c r="D178" s="13"/>
    </row>
    <row r="179" spans="3:4" ht="12.75">
      <c r="C179" s="18"/>
      <c r="D179" s="13"/>
    </row>
    <row r="180" spans="3:4" ht="12.75">
      <c r="C180" s="18"/>
      <c r="D180" s="13"/>
    </row>
    <row r="181" spans="3:4" ht="12.75">
      <c r="C181" s="18"/>
      <c r="D181" s="13"/>
    </row>
    <row r="182" spans="3:4" ht="12.75">
      <c r="C182" s="18"/>
      <c r="D182" s="13"/>
    </row>
    <row r="183" spans="3:4" ht="12.75">
      <c r="C183" s="18"/>
      <c r="D183" s="13"/>
    </row>
    <row r="184" spans="3:4" ht="12.75">
      <c r="C184" s="18"/>
      <c r="D184" s="13"/>
    </row>
    <row r="185" spans="3:4" ht="12.75">
      <c r="C185" s="18"/>
      <c r="D185" s="13"/>
    </row>
    <row r="186" spans="3:4" ht="12.75">
      <c r="C186" s="18"/>
      <c r="D186" s="13"/>
    </row>
    <row r="187" spans="3:4" ht="12.75">
      <c r="C187" s="18"/>
      <c r="D187" s="13"/>
    </row>
    <row r="188" spans="3:4" ht="12.75">
      <c r="C188" s="18"/>
      <c r="D188" s="13"/>
    </row>
    <row r="189" spans="3:4" ht="12.75">
      <c r="C189" s="18"/>
      <c r="D189" s="13"/>
    </row>
    <row r="190" spans="3:4" ht="12.75">
      <c r="C190" s="18"/>
      <c r="D190" s="13"/>
    </row>
    <row r="191" spans="3:4" ht="12.75">
      <c r="C191" s="18"/>
      <c r="D191" s="13"/>
    </row>
    <row r="192" spans="3:4" ht="12.75">
      <c r="C192" s="18"/>
      <c r="D192" s="13"/>
    </row>
    <row r="193" spans="3:4" ht="12.75">
      <c r="C193" s="18"/>
      <c r="D193" s="13"/>
    </row>
    <row r="194" spans="3:4" ht="12.75">
      <c r="C194" s="18"/>
      <c r="D194" s="13"/>
    </row>
    <row r="195" spans="3:4" ht="12.75">
      <c r="C195" s="18"/>
      <c r="D195" s="13"/>
    </row>
    <row r="196" spans="3:4" ht="12.75">
      <c r="C196" s="18"/>
      <c r="D196" s="13"/>
    </row>
    <row r="197" spans="3:4" ht="12.75">
      <c r="C197" s="18"/>
      <c r="D197" s="13"/>
    </row>
    <row r="198" spans="3:4" ht="12.75">
      <c r="C198" s="18"/>
      <c r="D198" s="13"/>
    </row>
    <row r="199" spans="3:4" ht="12.75">
      <c r="C199" s="18"/>
      <c r="D199" s="13"/>
    </row>
    <row r="200" spans="3:4" ht="12.75">
      <c r="C200" s="18"/>
      <c r="D200" s="13"/>
    </row>
    <row r="201" spans="3:4" ht="12.75">
      <c r="C201" s="18"/>
      <c r="D201" s="13"/>
    </row>
    <row r="202" spans="3:4" ht="12.75">
      <c r="C202" s="18"/>
      <c r="D202" s="13"/>
    </row>
    <row r="203" spans="3:4" ht="12.75">
      <c r="C203" s="18"/>
      <c r="D203" s="13"/>
    </row>
    <row r="204" spans="3:4" ht="12.75">
      <c r="C204" s="18"/>
      <c r="D204" s="13"/>
    </row>
    <row r="205" spans="3:4" ht="12.75">
      <c r="C205" s="18"/>
      <c r="D205" s="13"/>
    </row>
    <row r="206" spans="3:4" ht="12.75">
      <c r="C206" s="18"/>
      <c r="D206" s="13"/>
    </row>
    <row r="207" spans="3:4" ht="12.75">
      <c r="C207" s="18"/>
      <c r="D207" s="13"/>
    </row>
    <row r="208" spans="3:4" ht="12.75">
      <c r="C208" s="18"/>
      <c r="D208" s="13"/>
    </row>
    <row r="209" spans="3:4" ht="12.75">
      <c r="C209" s="18"/>
      <c r="D209" s="13"/>
    </row>
    <row r="210" spans="3:4" ht="12.75">
      <c r="C210" s="18"/>
      <c r="D210" s="13"/>
    </row>
    <row r="211" spans="3:4" ht="12.75">
      <c r="C211" s="18"/>
      <c r="D211" s="13"/>
    </row>
    <row r="212" spans="3:4" ht="12.75">
      <c r="C212" s="18"/>
      <c r="D212" s="13"/>
    </row>
    <row r="213" spans="3:4" ht="12.75">
      <c r="C213" s="18"/>
      <c r="D213" s="13"/>
    </row>
    <row r="214" spans="3:4" ht="12.75">
      <c r="C214" s="18"/>
      <c r="D214" s="13"/>
    </row>
    <row r="215" spans="3:4" ht="12.75">
      <c r="C215" s="18"/>
      <c r="D215" s="13"/>
    </row>
    <row r="216" spans="3:4" ht="12.75">
      <c r="C216" s="18"/>
      <c r="D216" s="13"/>
    </row>
    <row r="217" spans="3:4" ht="12.75">
      <c r="C217" s="18"/>
      <c r="D217" s="13"/>
    </row>
    <row r="218" spans="3:4" ht="12.75">
      <c r="C218" s="18"/>
      <c r="D218" s="13"/>
    </row>
    <row r="219" spans="3:4" ht="12.75">
      <c r="C219" s="18"/>
      <c r="D219" s="13"/>
    </row>
    <row r="220" spans="3:4" ht="12.75">
      <c r="C220" s="18"/>
      <c r="D220" s="13"/>
    </row>
    <row r="221" spans="3:4" ht="12.75">
      <c r="C221" s="18"/>
      <c r="D221" s="13"/>
    </row>
    <row r="222" spans="3:4" ht="12.75">
      <c r="C222" s="18"/>
      <c r="D222" s="13"/>
    </row>
    <row r="223" spans="3:4" ht="12.75">
      <c r="C223" s="18"/>
      <c r="D223" s="13"/>
    </row>
    <row r="224" spans="3:4" ht="12.75">
      <c r="C224" s="18"/>
      <c r="D224" s="13"/>
    </row>
    <row r="225" spans="3:4" ht="12.75">
      <c r="C225" s="18"/>
      <c r="D225" s="13"/>
    </row>
    <row r="226" spans="3:4" ht="12.75">
      <c r="C226" s="18"/>
      <c r="D226" s="13"/>
    </row>
    <row r="227" spans="3:4" ht="12.75">
      <c r="C227" s="18"/>
      <c r="D227" s="13"/>
    </row>
    <row r="228" spans="3:4" ht="12.75">
      <c r="C228" s="18"/>
      <c r="D228" s="13"/>
    </row>
    <row r="229" spans="3:4" ht="12.75">
      <c r="C229" s="18"/>
      <c r="D229" s="13"/>
    </row>
    <row r="230" spans="3:4" ht="12.75">
      <c r="C230" s="18"/>
      <c r="D230" s="13"/>
    </row>
    <row r="231" spans="3:4" ht="12.75">
      <c r="C231" s="18"/>
      <c r="D231" s="13"/>
    </row>
    <row r="232" spans="3:4" ht="12.75">
      <c r="C232" s="18"/>
      <c r="D232" s="13"/>
    </row>
    <row r="233" spans="3:4" ht="12.75">
      <c r="C233" s="18"/>
      <c r="D233" s="13"/>
    </row>
    <row r="234" spans="3:4" ht="12.75">
      <c r="C234" s="18"/>
      <c r="D234" s="13"/>
    </row>
    <row r="235" spans="3:4" ht="12.75">
      <c r="C235" s="18"/>
      <c r="D235" s="13"/>
    </row>
    <row r="236" spans="3:4" ht="12.75">
      <c r="C236" s="18"/>
      <c r="D236" s="13"/>
    </row>
    <row r="237" spans="3:4" ht="12.75">
      <c r="C237" s="18"/>
      <c r="D237" s="13"/>
    </row>
    <row r="238" spans="3:4" ht="12.75">
      <c r="C238" s="18"/>
      <c r="D238" s="13"/>
    </row>
    <row r="239" spans="3:4" ht="12.75">
      <c r="C239" s="18"/>
      <c r="D239" s="13"/>
    </row>
    <row r="240" spans="3:4" ht="12.75">
      <c r="C240" s="18"/>
      <c r="D240" s="13"/>
    </row>
    <row r="241" spans="3:4" ht="12.75">
      <c r="C241" s="18"/>
      <c r="D241" s="13"/>
    </row>
    <row r="242" spans="3:4" ht="12.75">
      <c r="C242" s="18"/>
      <c r="D242" s="13"/>
    </row>
    <row r="243" spans="3:4" ht="12.75">
      <c r="C243" s="18"/>
      <c r="D243" s="13"/>
    </row>
    <row r="244" spans="3:4" ht="12.75">
      <c r="C244" s="18"/>
      <c r="D244" s="13"/>
    </row>
    <row r="245" spans="3:4" ht="12.75">
      <c r="C245" s="18"/>
      <c r="D245" s="13"/>
    </row>
    <row r="246" spans="3:4" ht="12.75">
      <c r="C246" s="18"/>
      <c r="D246" s="13"/>
    </row>
    <row r="247" spans="3:4" ht="12.75">
      <c r="C247" s="18"/>
      <c r="D247" s="13"/>
    </row>
    <row r="248" spans="3:4" ht="12.75">
      <c r="C248" s="18"/>
      <c r="D248" s="13"/>
    </row>
    <row r="249" spans="3:4" ht="12.75">
      <c r="C249" s="18"/>
      <c r="D249" s="13"/>
    </row>
    <row r="250" spans="3:4" ht="12.75">
      <c r="C250" s="18"/>
      <c r="D250" s="13"/>
    </row>
    <row r="251" spans="3:4" ht="12.75">
      <c r="C251" s="18"/>
      <c r="D251" s="13"/>
    </row>
    <row r="252" spans="3:4" ht="12.75">
      <c r="C252" s="18"/>
      <c r="D252" s="13"/>
    </row>
    <row r="253" spans="3:4" ht="12.75">
      <c r="C253" s="18"/>
      <c r="D253" s="13"/>
    </row>
    <row r="254" spans="3:4" ht="12.75">
      <c r="C254" s="18"/>
      <c r="D254" s="13"/>
    </row>
    <row r="255" spans="3:4" ht="12.75">
      <c r="C255" s="18"/>
      <c r="D255" s="13"/>
    </row>
    <row r="256" spans="3:4" ht="12.75">
      <c r="C256" s="18"/>
      <c r="D256" s="13"/>
    </row>
    <row r="257" spans="3:4" ht="12.75">
      <c r="C257" s="18"/>
      <c r="D257" s="13"/>
    </row>
    <row r="258" spans="3:4" ht="12.75">
      <c r="C258" s="18"/>
      <c r="D258" s="13"/>
    </row>
    <row r="259" spans="3:4" ht="12.75">
      <c r="C259" s="18"/>
      <c r="D259" s="13"/>
    </row>
    <row r="260" spans="3:4" ht="12.75">
      <c r="C260" s="18"/>
      <c r="D260" s="13"/>
    </row>
    <row r="261" spans="3:4" ht="12.75">
      <c r="C261" s="18"/>
      <c r="D261" s="13"/>
    </row>
    <row r="262" spans="3:4" ht="12.75">
      <c r="C262" s="18"/>
      <c r="D262" s="13"/>
    </row>
    <row r="263" spans="3:4" ht="12.75">
      <c r="C263" s="18"/>
      <c r="D263" s="13"/>
    </row>
    <row r="264" spans="3:4" ht="12.75">
      <c r="C264" s="18"/>
      <c r="D264" s="13"/>
    </row>
    <row r="265" spans="3:4" ht="12.75">
      <c r="C265" s="18"/>
      <c r="D265" s="13"/>
    </row>
    <row r="266" spans="3:4" ht="12.75">
      <c r="C266" s="18"/>
      <c r="D266" s="13"/>
    </row>
    <row r="267" spans="3:4" ht="12.75">
      <c r="C267" s="18"/>
      <c r="D267" s="13"/>
    </row>
    <row r="268" spans="3:4" ht="12.75">
      <c r="C268" s="18"/>
      <c r="D268" s="13"/>
    </row>
    <row r="269" spans="3:4" ht="12.75">
      <c r="C269" s="18"/>
      <c r="D269" s="13"/>
    </row>
    <row r="270" spans="3:4" ht="12.75">
      <c r="C270" s="18"/>
      <c r="D270" s="13"/>
    </row>
    <row r="271" spans="3:4" ht="12.75">
      <c r="C271" s="18"/>
      <c r="D271" s="13"/>
    </row>
    <row r="272" spans="3:4" ht="12.75">
      <c r="C272" s="18"/>
      <c r="D272" s="13"/>
    </row>
    <row r="273" spans="3:4" ht="12.75">
      <c r="C273" s="18"/>
      <c r="D273" s="13"/>
    </row>
    <row r="274" spans="3:4" ht="12.75">
      <c r="C274" s="18"/>
      <c r="D274" s="13"/>
    </row>
    <row r="275" spans="3:4" ht="12.75">
      <c r="C275" s="18"/>
      <c r="D275" s="13"/>
    </row>
    <row r="276" spans="3:4" ht="12.75">
      <c r="C276" s="18"/>
      <c r="D276" s="13"/>
    </row>
    <row r="277" spans="3:4" ht="12.75">
      <c r="C277" s="18"/>
      <c r="D277" s="13"/>
    </row>
    <row r="278" spans="3:4" ht="12.75">
      <c r="C278" s="18"/>
      <c r="D278" s="13"/>
    </row>
    <row r="279" spans="3:4" ht="12.75">
      <c r="C279" s="18"/>
      <c r="D279" s="13"/>
    </row>
    <row r="280" spans="3:4" ht="12.75">
      <c r="C280" s="18"/>
      <c r="D280" s="13"/>
    </row>
    <row r="281" spans="3:4" ht="12.75">
      <c r="C281" s="18"/>
      <c r="D281" s="13"/>
    </row>
    <row r="282" spans="3:4" ht="12.75">
      <c r="C282" s="18"/>
      <c r="D282" s="13"/>
    </row>
    <row r="283" spans="3:4" ht="12.75">
      <c r="C283" s="18"/>
      <c r="D283" s="13"/>
    </row>
    <row r="284" spans="3:4" ht="12.75">
      <c r="C284" s="18"/>
      <c r="D284" s="13"/>
    </row>
    <row r="285" spans="3:4" ht="12.75">
      <c r="C285" s="18"/>
      <c r="D285" s="13"/>
    </row>
    <row r="286" spans="3:4" ht="12.75">
      <c r="C286" s="18"/>
      <c r="D286" s="13"/>
    </row>
    <row r="287" spans="3:4" ht="12.75">
      <c r="C287" s="18"/>
      <c r="D287" s="13"/>
    </row>
    <row r="288" ht="12.75">
      <c r="D288" s="13"/>
    </row>
    <row r="289" ht="12.75">
      <c r="D289" s="13"/>
    </row>
    <row r="290" ht="12.75">
      <c r="D290" s="13"/>
    </row>
    <row r="291" ht="12.75">
      <c r="D291" s="13"/>
    </row>
    <row r="292" ht="12.75">
      <c r="D292" s="13"/>
    </row>
    <row r="293" ht="12.75">
      <c r="D293" s="13"/>
    </row>
    <row r="294" ht="12.75">
      <c r="D294" s="13"/>
    </row>
    <row r="295" ht="12.75">
      <c r="D295" s="13"/>
    </row>
    <row r="296" ht="12.75">
      <c r="D296" s="13"/>
    </row>
    <row r="297" ht="12.75">
      <c r="D297" s="13"/>
    </row>
    <row r="298" ht="12.75">
      <c r="D298" s="13"/>
    </row>
    <row r="299" ht="12.75">
      <c r="D299" s="13"/>
    </row>
    <row r="300" ht="12.75">
      <c r="D300" s="13"/>
    </row>
    <row r="301" ht="12.75">
      <c r="D301" s="13"/>
    </row>
    <row r="302" ht="12.75">
      <c r="D302" s="13"/>
    </row>
    <row r="303" ht="12.75">
      <c r="D303" s="13"/>
    </row>
    <row r="304" ht="12.75">
      <c r="D304" s="13"/>
    </row>
    <row r="305" ht="12.75">
      <c r="D305" s="13"/>
    </row>
    <row r="306" ht="12.75">
      <c r="D306" s="13"/>
    </row>
    <row r="307" ht="12.75">
      <c r="D307" s="13"/>
    </row>
    <row r="308" ht="12.75">
      <c r="D308" s="13"/>
    </row>
    <row r="309" ht="12.75">
      <c r="D309" s="13"/>
    </row>
    <row r="310" ht="12.75">
      <c r="D310" s="13"/>
    </row>
    <row r="311" ht="12.75">
      <c r="D311" s="13"/>
    </row>
    <row r="312" ht="12.75">
      <c r="D312" s="13"/>
    </row>
    <row r="313" ht="12.75">
      <c r="D313" s="13"/>
    </row>
    <row r="314" ht="12.75">
      <c r="D314" s="13"/>
    </row>
    <row r="315" ht="12.75">
      <c r="D315" s="13"/>
    </row>
    <row r="316" ht="12.75">
      <c r="D316" s="13"/>
    </row>
    <row r="317" ht="12.75">
      <c r="D317" s="13"/>
    </row>
    <row r="318" ht="12.75">
      <c r="D318" s="13"/>
    </row>
  </sheetData>
  <mergeCells count="4">
    <mergeCell ref="A2:E2"/>
    <mergeCell ref="A1:E1"/>
    <mergeCell ref="A3:E3"/>
    <mergeCell ref="A4:E4"/>
  </mergeCells>
  <printOptions horizontalCentered="1"/>
  <pageMargins left="1" right="1" top="0.75" bottom="0.75" header="0.5" footer="0.5"/>
  <pageSetup firstPageNumber="11" useFirstPageNumber="1" fitToHeight="1" fitToWidth="1" horizontalDpi="300" verticalDpi="300" orientation="portrait" scale="68" r:id="rId1"/>
  <headerFooter alignWithMargins="0"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25">
      <selection activeCell="A56" sqref="A56"/>
    </sheetView>
  </sheetViews>
  <sheetFormatPr defaultColWidth="9.140625" defaultRowHeight="12.75"/>
  <cols>
    <col min="1" max="1" width="38.28125" style="0" customWidth="1"/>
    <col min="2" max="2" width="2.28125" style="0" customWidth="1"/>
    <col min="3" max="3" width="13.00390625" style="0" bestFit="1" customWidth="1"/>
    <col min="4" max="4" width="2.00390625" style="0" customWidth="1"/>
    <col min="5" max="5" width="12.140625" style="0" customWidth="1"/>
    <col min="6" max="6" width="1.8515625" style="0" customWidth="1"/>
    <col min="7" max="7" width="11.57421875" style="0" customWidth="1"/>
    <col min="8" max="8" width="2.140625" style="0" customWidth="1"/>
    <col min="9" max="9" width="11.57421875" style="0" customWidth="1"/>
  </cols>
  <sheetData>
    <row r="1" spans="1:9" ht="18.75">
      <c r="A1" s="249" t="s">
        <v>0</v>
      </c>
      <c r="B1" s="249"/>
      <c r="C1" s="249"/>
      <c r="D1" s="249"/>
      <c r="E1" s="249"/>
      <c r="F1" s="257"/>
      <c r="G1" s="257"/>
      <c r="H1" s="257"/>
      <c r="I1" s="257"/>
    </row>
    <row r="2" spans="1:9" ht="18.75">
      <c r="A2" s="249" t="s">
        <v>127</v>
      </c>
      <c r="B2" s="249"/>
      <c r="C2" s="249"/>
      <c r="D2" s="249"/>
      <c r="E2" s="249"/>
      <c r="F2" s="257"/>
      <c r="G2" s="257"/>
      <c r="H2" s="257"/>
      <c r="I2" s="257"/>
    </row>
    <row r="3" spans="1:9" ht="12.75">
      <c r="A3" s="256" t="s">
        <v>1</v>
      </c>
      <c r="B3" s="256"/>
      <c r="C3" s="256"/>
      <c r="D3" s="256"/>
      <c r="E3" s="256"/>
      <c r="F3" s="257"/>
      <c r="G3" s="257"/>
      <c r="H3" s="257"/>
      <c r="I3" s="257"/>
    </row>
    <row r="4" spans="1:9" ht="12.75">
      <c r="A4" s="256" t="s">
        <v>17</v>
      </c>
      <c r="B4" s="256"/>
      <c r="C4" s="256"/>
      <c r="D4" s="256"/>
      <c r="E4" s="256"/>
      <c r="F4" s="257"/>
      <c r="G4" s="257"/>
      <c r="H4" s="257"/>
      <c r="I4" s="257"/>
    </row>
    <row r="5" spans="1:9" ht="12.75">
      <c r="A5" s="238"/>
      <c r="B5" s="238"/>
      <c r="C5" s="238"/>
      <c r="D5" s="238"/>
      <c r="E5" s="238"/>
      <c r="F5" s="239"/>
      <c r="G5" s="239"/>
      <c r="H5" s="239"/>
      <c r="I5" s="239"/>
    </row>
    <row r="7" spans="2:9" ht="12.75">
      <c r="B7" s="6"/>
      <c r="C7" s="258" t="s">
        <v>2</v>
      </c>
      <c r="D7" s="258"/>
      <c r="E7" s="258"/>
      <c r="G7" s="258" t="s">
        <v>176</v>
      </c>
      <c r="H7" s="258"/>
      <c r="I7" s="258"/>
    </row>
    <row r="8" spans="1:9" ht="12.75">
      <c r="A8" s="31"/>
      <c r="B8" s="31"/>
      <c r="C8" s="259" t="s">
        <v>18</v>
      </c>
      <c r="D8" s="260"/>
      <c r="E8" s="260"/>
      <c r="G8" s="259" t="s">
        <v>18</v>
      </c>
      <c r="H8" s="260"/>
      <c r="I8" s="260"/>
    </row>
    <row r="9" spans="1:9" ht="12.75">
      <c r="A9" s="4"/>
      <c r="B9" s="4"/>
      <c r="C9" s="7"/>
      <c r="D9" s="7"/>
      <c r="E9" s="8"/>
      <c r="G9" s="7"/>
      <c r="H9" s="7"/>
      <c r="I9" s="8"/>
    </row>
    <row r="10" spans="1:9" ht="12.75">
      <c r="A10" s="4"/>
      <c r="B10" s="4"/>
      <c r="C10" s="9">
        <v>2004</v>
      </c>
      <c r="D10" s="10"/>
      <c r="E10" s="9">
        <v>2003</v>
      </c>
      <c r="G10" s="9">
        <v>2004</v>
      </c>
      <c r="H10" s="10"/>
      <c r="I10" s="9">
        <v>2003</v>
      </c>
    </row>
    <row r="11" spans="1:9" ht="12.75">
      <c r="A11" s="4"/>
      <c r="B11" s="4"/>
      <c r="C11" s="11"/>
      <c r="D11" s="10"/>
      <c r="E11" s="11"/>
      <c r="G11" s="11"/>
      <c r="H11" s="10"/>
      <c r="I11" s="11"/>
    </row>
    <row r="12" spans="1:9" ht="12.75">
      <c r="A12" s="12" t="s">
        <v>13</v>
      </c>
      <c r="B12" s="4" t="s">
        <v>4</v>
      </c>
      <c r="C12" s="67">
        <f>'P-L historical'!C26</f>
        <v>619858</v>
      </c>
      <c r="D12" s="4" t="s">
        <v>4</v>
      </c>
      <c r="E12" s="106">
        <f>'P-L historical'!E26</f>
        <v>561841</v>
      </c>
      <c r="F12" s="68" t="s">
        <v>4</v>
      </c>
      <c r="G12" s="106">
        <f>'P-L historical'!J26</f>
        <v>2387811</v>
      </c>
      <c r="H12" s="68" t="s">
        <v>4</v>
      </c>
      <c r="I12" s="106">
        <f>'P-L historical'!L26</f>
        <v>2116872</v>
      </c>
    </row>
    <row r="13" spans="1:9" ht="12.75">
      <c r="A13" s="12" t="s">
        <v>128</v>
      </c>
      <c r="B13" s="4" t="s">
        <v>5</v>
      </c>
      <c r="C13" s="16">
        <f>-'P-L historical'!C27</f>
        <v>-437013</v>
      </c>
      <c r="D13" s="32"/>
      <c r="E13" s="92">
        <f>-'P-L historical'!E27</f>
        <v>-399828</v>
      </c>
      <c r="F13" s="117"/>
      <c r="G13" s="92">
        <f>-'P-L historical'!J27</f>
        <v>-1627064</v>
      </c>
      <c r="H13" s="118"/>
      <c r="I13" s="92">
        <f>-'P-L historical'!L27</f>
        <v>-1505475</v>
      </c>
    </row>
    <row r="14" spans="1:9" ht="12.75">
      <c r="A14" s="244" t="s">
        <v>227</v>
      </c>
      <c r="B14" s="4" t="s">
        <v>5</v>
      </c>
      <c r="C14" s="16">
        <f>-'P-L historical'!C28</f>
        <v>-2415889</v>
      </c>
      <c r="D14" s="32"/>
      <c r="E14" s="128">
        <f>-'P-L historical'!E28</f>
        <v>0</v>
      </c>
      <c r="F14" s="117"/>
      <c r="G14" s="92">
        <f>-'P-L historical'!J28</f>
        <v>-2415889</v>
      </c>
      <c r="H14" s="118"/>
      <c r="I14" s="128">
        <f>-'P-L historical'!L28</f>
        <v>-25000</v>
      </c>
    </row>
    <row r="15" spans="1:9" ht="12.75">
      <c r="A15" s="74" t="s">
        <v>149</v>
      </c>
      <c r="B15" s="4" t="s">
        <v>5</v>
      </c>
      <c r="C15" s="128">
        <f>'P-L historical'!C29</f>
        <v>0</v>
      </c>
      <c r="D15" s="18"/>
      <c r="E15" s="128">
        <f>'P-L historical'!E29</f>
        <v>0</v>
      </c>
      <c r="F15" s="119"/>
      <c r="G15" s="92">
        <f>-'P-L historical'!J29</f>
        <v>-5021</v>
      </c>
      <c r="H15" s="99"/>
      <c r="I15" s="92">
        <f>-'P-L historical'!L29</f>
        <v>469</v>
      </c>
    </row>
    <row r="16" spans="1:9" ht="13.5" thickBot="1">
      <c r="A16" s="4" t="s">
        <v>200</v>
      </c>
      <c r="B16" s="4" t="s">
        <v>4</v>
      </c>
      <c r="C16" s="21">
        <f>C12+C13+C15+C14</f>
        <v>-2233044</v>
      </c>
      <c r="D16" s="4" t="s">
        <v>4</v>
      </c>
      <c r="E16" s="21">
        <f>E12+E13+E15+E14</f>
        <v>162013</v>
      </c>
      <c r="F16" s="68" t="s">
        <v>4</v>
      </c>
      <c r="G16" s="21">
        <f>G12+G13+G15+G14</f>
        <v>-1660163</v>
      </c>
      <c r="H16" s="68" t="s">
        <v>4</v>
      </c>
      <c r="I16" s="21">
        <f>I12+I13+I15+I14</f>
        <v>586866</v>
      </c>
    </row>
    <row r="17" spans="5:9" ht="13.5" thickTop="1">
      <c r="E17" s="119"/>
      <c r="F17" s="119"/>
      <c r="G17" s="119"/>
      <c r="H17" s="119"/>
      <c r="I17" s="119"/>
    </row>
    <row r="18" spans="5:9" ht="12.75">
      <c r="E18" s="119"/>
      <c r="F18" s="119"/>
      <c r="G18" s="119"/>
      <c r="H18" s="119"/>
      <c r="I18" s="119"/>
    </row>
    <row r="19" spans="5:9" ht="12.75">
      <c r="E19" s="119"/>
      <c r="F19" s="119"/>
      <c r="G19" s="119"/>
      <c r="H19" s="119"/>
      <c r="I19" s="119"/>
    </row>
    <row r="20" spans="1:9" ht="18.75">
      <c r="A20" s="255" t="s">
        <v>0</v>
      </c>
      <c r="B20" s="255"/>
      <c r="C20" s="255"/>
      <c r="D20" s="255"/>
      <c r="E20" s="255"/>
      <c r="F20" s="261"/>
      <c r="G20" s="261"/>
      <c r="H20" s="261"/>
      <c r="I20" s="261"/>
    </row>
    <row r="21" spans="1:9" ht="18.75">
      <c r="A21" s="255" t="s">
        <v>172</v>
      </c>
      <c r="B21" s="255"/>
      <c r="C21" s="255"/>
      <c r="D21" s="255"/>
      <c r="E21" s="255"/>
      <c r="F21" s="261"/>
      <c r="G21" s="261"/>
      <c r="H21" s="261"/>
      <c r="I21" s="261"/>
    </row>
    <row r="22" spans="1:9" ht="12.75">
      <c r="A22" s="256" t="s">
        <v>1</v>
      </c>
      <c r="B22" s="256"/>
      <c r="C22" s="256"/>
      <c r="D22" s="256"/>
      <c r="E22" s="256"/>
      <c r="F22" s="257"/>
      <c r="G22" s="257"/>
      <c r="H22" s="257"/>
      <c r="I22" s="257"/>
    </row>
    <row r="23" spans="1:9" ht="12.75">
      <c r="A23" s="256" t="s">
        <v>17</v>
      </c>
      <c r="B23" s="256"/>
      <c r="C23" s="256"/>
      <c r="D23" s="256"/>
      <c r="E23" s="256"/>
      <c r="F23" s="257"/>
      <c r="G23" s="257"/>
      <c r="H23" s="257"/>
      <c r="I23" s="257"/>
    </row>
    <row r="24" spans="1:9" ht="12.75">
      <c r="A24" s="238"/>
      <c r="B24" s="238"/>
      <c r="C24" s="238"/>
      <c r="D24" s="238"/>
      <c r="E24" s="238"/>
      <c r="F24" s="239"/>
      <c r="G24" s="239"/>
      <c r="H24" s="239"/>
      <c r="I24" s="239"/>
    </row>
    <row r="26" spans="2:9" ht="12.75">
      <c r="B26" s="6"/>
      <c r="C26" s="258" t="s">
        <v>2</v>
      </c>
      <c r="D26" s="258"/>
      <c r="E26" s="258"/>
      <c r="G26" s="258" t="s">
        <v>176</v>
      </c>
      <c r="H26" s="258"/>
      <c r="I26" s="258"/>
    </row>
    <row r="27" spans="1:10" ht="12.75">
      <c r="A27" s="31"/>
      <c r="B27" s="31"/>
      <c r="C27" s="259" t="s">
        <v>18</v>
      </c>
      <c r="D27" s="260"/>
      <c r="E27" s="260"/>
      <c r="G27" s="259" t="s">
        <v>18</v>
      </c>
      <c r="H27" s="260"/>
      <c r="I27" s="260"/>
      <c r="J27" s="119"/>
    </row>
    <row r="28" spans="1:10" ht="12.75">
      <c r="A28" s="4"/>
      <c r="B28" s="4"/>
      <c r="C28" s="7"/>
      <c r="D28" s="7"/>
      <c r="E28" s="8"/>
      <c r="G28" s="7"/>
      <c r="H28" s="7"/>
      <c r="I28" s="8"/>
      <c r="J28" s="119"/>
    </row>
    <row r="29" spans="1:10" ht="12.75">
      <c r="A29" s="4"/>
      <c r="B29" s="4"/>
      <c r="C29" s="9">
        <v>2004</v>
      </c>
      <c r="D29" s="10"/>
      <c r="E29" s="9">
        <v>2003</v>
      </c>
      <c r="G29" s="9">
        <v>2004</v>
      </c>
      <c r="H29" s="10"/>
      <c r="I29" s="9">
        <v>2003</v>
      </c>
      <c r="J29" s="119"/>
    </row>
    <row r="30" ht="12.75">
      <c r="J30" s="119"/>
    </row>
    <row r="31" spans="1:10" ht="12.75">
      <c r="A31" s="4" t="s">
        <v>173</v>
      </c>
      <c r="B31" s="4" t="s">
        <v>4</v>
      </c>
      <c r="C31" s="236">
        <f>C34-C33</f>
        <v>653380</v>
      </c>
      <c r="D31" s="4" t="s">
        <v>4</v>
      </c>
      <c r="E31" s="236">
        <f>E12</f>
        <v>561841</v>
      </c>
      <c r="F31" s="4" t="s">
        <v>4</v>
      </c>
      <c r="G31" s="236">
        <f>G34-G33</f>
        <v>2448128</v>
      </c>
      <c r="H31" s="4" t="s">
        <v>4</v>
      </c>
      <c r="I31" s="236">
        <f>I12</f>
        <v>2116872</v>
      </c>
      <c r="J31" s="119"/>
    </row>
    <row r="32" spans="1:10" ht="12.75">
      <c r="A32" s="4" t="s">
        <v>228</v>
      </c>
      <c r="B32" s="4" t="s">
        <v>5</v>
      </c>
      <c r="J32" s="119"/>
    </row>
    <row r="33" spans="1:10" ht="12.75">
      <c r="A33" s="4" t="s">
        <v>194</v>
      </c>
      <c r="B33" s="4" t="s">
        <v>5</v>
      </c>
      <c r="C33" s="236">
        <v>-33522</v>
      </c>
      <c r="D33" s="236"/>
      <c r="E33" s="236">
        <v>0</v>
      </c>
      <c r="F33" s="236"/>
      <c r="G33" s="236">
        <v>-60317</v>
      </c>
      <c r="H33" s="236"/>
      <c r="I33" s="236">
        <v>0</v>
      </c>
      <c r="J33" s="119"/>
    </row>
    <row r="34" spans="1:9" ht="13.5" thickBot="1">
      <c r="A34" s="4" t="s">
        <v>174</v>
      </c>
      <c r="B34" s="4" t="s">
        <v>4</v>
      </c>
      <c r="C34" s="237">
        <f>C12</f>
        <v>619858</v>
      </c>
      <c r="D34" s="4" t="s">
        <v>4</v>
      </c>
      <c r="E34" s="237">
        <f>SUM(E31:E33)</f>
        <v>561841</v>
      </c>
      <c r="F34" s="4" t="s">
        <v>4</v>
      </c>
      <c r="G34" s="237">
        <f>G12</f>
        <v>2387811</v>
      </c>
      <c r="H34" s="4" t="s">
        <v>4</v>
      </c>
      <c r="I34" s="237">
        <f>SUM(I31:I33)</f>
        <v>2116872</v>
      </c>
    </row>
    <row r="35" spans="1:9" ht="13.5" thickTop="1">
      <c r="A35" s="4"/>
      <c r="B35" s="4"/>
      <c r="C35" s="67"/>
      <c r="D35" s="4"/>
      <c r="E35" s="67"/>
      <c r="F35" s="4"/>
      <c r="G35" s="67"/>
      <c r="H35" s="4"/>
      <c r="I35" s="67"/>
    </row>
    <row r="36" spans="1:9" ht="12.75">
      <c r="A36" s="4"/>
      <c r="B36" s="4"/>
      <c r="C36" s="67"/>
      <c r="D36" s="4"/>
      <c r="E36" s="67"/>
      <c r="F36" s="4"/>
      <c r="G36" s="67"/>
      <c r="H36" s="4"/>
      <c r="I36" s="67"/>
    </row>
    <row r="37" spans="1:9" ht="12.75">
      <c r="A37" s="4"/>
      <c r="B37" s="4"/>
      <c r="C37" s="4"/>
      <c r="D37" s="4"/>
      <c r="E37" s="4"/>
      <c r="F37" s="4"/>
      <c r="G37" s="4"/>
      <c r="H37" s="4"/>
      <c r="I37" s="4"/>
    </row>
    <row r="38" spans="1:9" ht="18.75">
      <c r="A38" s="249" t="s">
        <v>0</v>
      </c>
      <c r="B38" s="249"/>
      <c r="C38" s="249"/>
      <c r="D38" s="249"/>
      <c r="E38" s="249"/>
      <c r="F38" s="257"/>
      <c r="G38" s="257"/>
      <c r="H38" s="257"/>
      <c r="I38" s="257"/>
    </row>
    <row r="39" spans="1:9" ht="18.75">
      <c r="A39" s="249" t="s">
        <v>134</v>
      </c>
      <c r="B39" s="249"/>
      <c r="C39" s="249"/>
      <c r="D39" s="249"/>
      <c r="E39" s="249"/>
      <c r="F39" s="257"/>
      <c r="G39" s="257"/>
      <c r="H39" s="257"/>
      <c r="I39" s="257"/>
    </row>
    <row r="40" spans="1:9" ht="12.75">
      <c r="A40" s="256" t="s">
        <v>1</v>
      </c>
      <c r="B40" s="256"/>
      <c r="C40" s="256"/>
      <c r="D40" s="256"/>
      <c r="E40" s="256"/>
      <c r="F40" s="257"/>
      <c r="G40" s="257"/>
      <c r="H40" s="257"/>
      <c r="I40" s="257"/>
    </row>
    <row r="41" spans="1:9" ht="12.75">
      <c r="A41" s="256" t="s">
        <v>17</v>
      </c>
      <c r="B41" s="256"/>
      <c r="C41" s="256"/>
      <c r="D41" s="256"/>
      <c r="E41" s="256"/>
      <c r="F41" s="257"/>
      <c r="G41" s="257"/>
      <c r="H41" s="257"/>
      <c r="I41" s="257"/>
    </row>
    <row r="42" spans="1:9" ht="12.75">
      <c r="A42" s="238"/>
      <c r="B42" s="238"/>
      <c r="C42" s="238"/>
      <c r="D42" s="238"/>
      <c r="E42" s="238"/>
      <c r="F42" s="239"/>
      <c r="G42" s="239"/>
      <c r="H42" s="239"/>
      <c r="I42" s="239"/>
    </row>
    <row r="44" spans="2:9" ht="12.75">
      <c r="B44" s="6"/>
      <c r="C44" s="258" t="s">
        <v>2</v>
      </c>
      <c r="D44" s="258"/>
      <c r="E44" s="258"/>
      <c r="G44" s="258" t="s">
        <v>176</v>
      </c>
      <c r="H44" s="258"/>
      <c r="I44" s="258"/>
    </row>
    <row r="45" spans="1:9" ht="12.75">
      <c r="A45" s="31"/>
      <c r="B45" s="31"/>
      <c r="C45" s="259" t="s">
        <v>18</v>
      </c>
      <c r="D45" s="260"/>
      <c r="E45" s="260"/>
      <c r="G45" s="259" t="s">
        <v>18</v>
      </c>
      <c r="H45" s="260"/>
      <c r="I45" s="260"/>
    </row>
    <row r="46" spans="1:9" ht="12.75">
      <c r="A46" s="4"/>
      <c r="B46" s="4"/>
      <c r="C46" s="101"/>
      <c r="D46" s="101"/>
      <c r="E46" s="102"/>
      <c r="G46" s="7"/>
      <c r="H46" s="7"/>
      <c r="I46" s="8"/>
    </row>
    <row r="47" spans="1:9" ht="12.75">
      <c r="A47" s="4"/>
      <c r="B47" s="4"/>
      <c r="C47" s="103">
        <v>2004</v>
      </c>
      <c r="D47" s="104"/>
      <c r="E47" s="103">
        <v>2003</v>
      </c>
      <c r="F47" s="119"/>
      <c r="G47" s="103">
        <v>2004</v>
      </c>
      <c r="H47" s="104"/>
      <c r="I47" s="103">
        <v>2003</v>
      </c>
    </row>
    <row r="48" spans="1:9" ht="12.75">
      <c r="A48" s="4"/>
      <c r="B48" s="4"/>
      <c r="C48" s="105"/>
      <c r="D48" s="104"/>
      <c r="E48" s="105"/>
      <c r="F48" s="119"/>
      <c r="G48" s="105"/>
      <c r="H48" s="104"/>
      <c r="I48" s="105"/>
    </row>
    <row r="49" spans="1:9" ht="12.75">
      <c r="A49" s="74" t="s">
        <v>130</v>
      </c>
      <c r="B49" s="4" t="s">
        <v>4</v>
      </c>
      <c r="C49" s="106">
        <f>STATS!D110</f>
        <v>173596</v>
      </c>
      <c r="D49" s="68" t="s">
        <v>4</v>
      </c>
      <c r="E49" s="106">
        <f>STATS!F110</f>
        <v>-16850</v>
      </c>
      <c r="F49" s="68" t="s">
        <v>4</v>
      </c>
      <c r="G49" s="106">
        <f>STATS!H110</f>
        <v>588585</v>
      </c>
      <c r="H49" s="68" t="s">
        <v>4</v>
      </c>
      <c r="I49" s="106">
        <f>STATS!J110</f>
        <v>306640</v>
      </c>
    </row>
    <row r="50" spans="1:9" ht="12.75">
      <c r="A50" s="12" t="s">
        <v>129</v>
      </c>
      <c r="B50" s="4" t="s">
        <v>5</v>
      </c>
      <c r="C50" s="80">
        <f>STATS!D95</f>
        <v>381186</v>
      </c>
      <c r="D50" s="36"/>
      <c r="E50" s="80">
        <f>STATS!F95</f>
        <v>515752</v>
      </c>
      <c r="F50" s="119"/>
      <c r="G50" s="80">
        <f>STATS!H95</f>
        <v>1389931</v>
      </c>
      <c r="H50" s="36"/>
      <c r="I50" s="80">
        <f>STATS!J95</f>
        <v>1561331</v>
      </c>
    </row>
    <row r="51" spans="1:9" ht="13.5" thickBot="1">
      <c r="A51" s="4" t="s">
        <v>132</v>
      </c>
      <c r="B51" s="4" t="s">
        <v>4</v>
      </c>
      <c r="C51" s="107">
        <f>SUM(C49:C50)</f>
        <v>554782</v>
      </c>
      <c r="D51" s="68" t="s">
        <v>4</v>
      </c>
      <c r="E51" s="107">
        <f>SUM(E49:E50)</f>
        <v>498902</v>
      </c>
      <c r="F51" s="68" t="s">
        <v>4</v>
      </c>
      <c r="G51" s="107">
        <f>SUM(G49:G50)</f>
        <v>1978516</v>
      </c>
      <c r="H51" s="68" t="s">
        <v>4</v>
      </c>
      <c r="I51" s="107">
        <f>SUM(I49:I50)</f>
        <v>1867971</v>
      </c>
    </row>
    <row r="52" spans="1:9" ht="13.5" thickTop="1">
      <c r="A52" s="4"/>
      <c r="B52" s="4"/>
      <c r="C52" s="20"/>
      <c r="D52" s="68"/>
      <c r="E52" s="20"/>
      <c r="F52" s="68"/>
      <c r="G52" s="20"/>
      <c r="H52" s="68"/>
      <c r="I52" s="20"/>
    </row>
    <row r="53" ht="13.5" thickBot="1">
      <c r="J53" s="241"/>
    </row>
    <row r="54" spans="1:10" ht="13.5" thickTop="1">
      <c r="A54" s="240"/>
      <c r="B54" s="240"/>
      <c r="C54" s="240"/>
      <c r="D54" s="240"/>
      <c r="E54" s="240"/>
      <c r="F54" s="240"/>
      <c r="G54" s="240"/>
      <c r="H54" s="240"/>
      <c r="I54" s="240"/>
      <c r="J54" s="241"/>
    </row>
    <row r="55" ht="12.75">
      <c r="A55" s="4" t="s">
        <v>241</v>
      </c>
    </row>
  </sheetData>
  <mergeCells count="24">
    <mergeCell ref="C26:E26"/>
    <mergeCell ref="G26:I26"/>
    <mergeCell ref="C27:E27"/>
    <mergeCell ref="G27:I27"/>
    <mergeCell ref="A20:I20"/>
    <mergeCell ref="A21:I21"/>
    <mergeCell ref="A22:I22"/>
    <mergeCell ref="A23:I23"/>
    <mergeCell ref="G7:I7"/>
    <mergeCell ref="G8:I8"/>
    <mergeCell ref="A1:I1"/>
    <mergeCell ref="A2:I2"/>
    <mergeCell ref="A3:I3"/>
    <mergeCell ref="A4:I4"/>
    <mergeCell ref="C7:E7"/>
    <mergeCell ref="C8:E8"/>
    <mergeCell ref="A38:I38"/>
    <mergeCell ref="A39:I39"/>
    <mergeCell ref="C44:E44"/>
    <mergeCell ref="C45:E45"/>
    <mergeCell ref="A40:I40"/>
    <mergeCell ref="A41:I41"/>
    <mergeCell ref="G44:I44"/>
    <mergeCell ref="G45:I45"/>
  </mergeCells>
  <printOptions horizontalCentered="1"/>
  <pageMargins left="0.75" right="0.75" top="1" bottom="1" header="0.5" footer="0.5"/>
  <pageSetup firstPageNumber="11" useFirstPageNumber="1" horizontalDpi="600" verticalDpi="600" orientation="portrait" scale="8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192"/>
  <sheetViews>
    <sheetView workbookViewId="0" topLeftCell="A1">
      <selection activeCell="A135" sqref="A135"/>
    </sheetView>
  </sheetViews>
  <sheetFormatPr defaultColWidth="14.00390625" defaultRowHeight="15.75" customHeight="1"/>
  <cols>
    <col min="1" max="1" width="2.57421875" style="36" customWidth="1"/>
    <col min="2" max="2" width="4.00390625" style="36" customWidth="1"/>
    <col min="3" max="3" width="37.7109375" style="36" customWidth="1"/>
    <col min="4" max="4" width="12.7109375" style="36" customWidth="1"/>
    <col min="5" max="5" width="1.1484375" style="36" customWidth="1"/>
    <col min="6" max="6" width="10.7109375" style="62" customWidth="1"/>
    <col min="7" max="7" width="1.8515625" style="36" customWidth="1"/>
    <col min="8" max="8" width="11.421875" style="36" bestFit="1" customWidth="1"/>
    <col min="9" max="9" width="2.140625" style="36" customWidth="1"/>
    <col min="10" max="10" width="12.00390625" style="36" bestFit="1" customWidth="1"/>
    <col min="11" max="11" width="2.421875" style="36" customWidth="1"/>
    <col min="12" max="12" width="10.7109375" style="36" bestFit="1" customWidth="1"/>
    <col min="13" max="13" width="13.140625" style="36" bestFit="1" customWidth="1"/>
    <col min="14" max="14" width="13.28125" style="36" bestFit="1" customWidth="1"/>
    <col min="15" max="15" width="21.421875" style="36" bestFit="1" customWidth="1"/>
    <col min="16" max="16" width="10.421875" style="36" bestFit="1" customWidth="1"/>
    <col min="17" max="16384" width="6.7109375" style="36" customWidth="1"/>
  </cols>
  <sheetData>
    <row r="1" spans="1:13" s="35" customFormat="1" ht="18.7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71"/>
      <c r="L1" s="71"/>
      <c r="M1" s="71"/>
    </row>
    <row r="2" spans="1:13" s="35" customFormat="1" ht="18.75" customHeight="1">
      <c r="A2" s="263" t="s">
        <v>42</v>
      </c>
      <c r="B2" s="263"/>
      <c r="C2" s="263"/>
      <c r="D2" s="263"/>
      <c r="E2" s="263"/>
      <c r="F2" s="263"/>
      <c r="G2" s="263"/>
      <c r="H2" s="263"/>
      <c r="I2" s="263"/>
      <c r="J2" s="263"/>
      <c r="K2" s="72"/>
      <c r="L2" s="72"/>
      <c r="M2" s="72"/>
    </row>
    <row r="3" spans="1:13" ht="7.5" customHeight="1" thickBot="1">
      <c r="A3" s="69"/>
      <c r="B3" s="69"/>
      <c r="C3" s="69"/>
      <c r="D3" s="69"/>
      <c r="E3" s="69"/>
      <c r="F3" s="70"/>
      <c r="G3" s="69"/>
      <c r="H3" s="69"/>
      <c r="I3" s="69"/>
      <c r="J3" s="69"/>
      <c r="K3" s="42"/>
      <c r="L3" s="42"/>
      <c r="M3" s="42"/>
    </row>
    <row r="4" spans="1:10" ht="6.75" customHeight="1" thickTop="1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2" ht="15.75">
      <c r="A5" s="43" t="s">
        <v>45</v>
      </c>
      <c r="B5" s="42"/>
      <c r="C5" s="42"/>
      <c r="D5" s="42"/>
      <c r="E5" s="42"/>
      <c r="F5" s="42"/>
      <c r="G5" s="42"/>
      <c r="H5" s="42"/>
      <c r="I5" s="42"/>
      <c r="J5" s="42"/>
      <c r="L5" s="86"/>
    </row>
    <row r="6" spans="1:16" ht="15.75">
      <c r="A6" s="44"/>
      <c r="B6" s="44"/>
      <c r="C6" s="44"/>
      <c r="D6" s="44"/>
      <c r="E6" s="44"/>
      <c r="F6" s="37" t="s">
        <v>18</v>
      </c>
      <c r="G6" s="38"/>
      <c r="H6" s="37" t="s">
        <v>135</v>
      </c>
      <c r="I6" s="38"/>
      <c r="J6" s="37" t="s">
        <v>18</v>
      </c>
      <c r="K6" s="45"/>
      <c r="M6" s="39"/>
      <c r="N6" s="85"/>
      <c r="P6" s="62"/>
    </row>
    <row r="7" spans="1:16" ht="12.75">
      <c r="A7" s="46"/>
      <c r="B7" s="46"/>
      <c r="C7" s="46"/>
      <c r="D7" s="46"/>
      <c r="E7" s="46"/>
      <c r="F7" s="47">
        <v>2004</v>
      </c>
      <c r="G7" s="38"/>
      <c r="H7" s="124">
        <v>2004</v>
      </c>
      <c r="I7" s="38"/>
      <c r="J7" s="124" t="s">
        <v>150</v>
      </c>
      <c r="K7" s="45"/>
      <c r="M7" s="39"/>
      <c r="P7" s="85"/>
    </row>
    <row r="8" spans="1:14" ht="12.75">
      <c r="A8" s="50" t="s">
        <v>105</v>
      </c>
      <c r="B8" s="50"/>
      <c r="C8" s="50"/>
      <c r="D8" s="50"/>
      <c r="E8" s="46"/>
      <c r="F8" s="50"/>
      <c r="G8" s="50"/>
      <c r="H8" s="50"/>
      <c r="I8" s="50"/>
      <c r="J8" s="50"/>
      <c r="K8" s="45"/>
      <c r="M8" s="87"/>
      <c r="N8" s="87"/>
    </row>
    <row r="9" spans="1:14" ht="12.75">
      <c r="A9" s="64" t="s">
        <v>154</v>
      </c>
      <c r="B9" s="64"/>
      <c r="C9" s="64"/>
      <c r="D9" s="64"/>
      <c r="E9" s="46" t="s">
        <v>5</v>
      </c>
      <c r="F9" s="62">
        <v>6287395</v>
      </c>
      <c r="G9" s="65"/>
      <c r="H9" s="62">
        <v>6280990</v>
      </c>
      <c r="I9" s="65"/>
      <c r="J9" s="62">
        <v>6285236</v>
      </c>
      <c r="K9" s="65"/>
      <c r="L9" s="41"/>
      <c r="M9" s="84"/>
      <c r="N9" s="84"/>
    </row>
    <row r="10" spans="1:14" ht="12.75">
      <c r="A10" s="64" t="s">
        <v>155</v>
      </c>
      <c r="B10" s="64"/>
      <c r="C10" s="64"/>
      <c r="D10" s="64"/>
      <c r="E10" s="46" t="s">
        <v>5</v>
      </c>
      <c r="F10" s="80">
        <v>348825</v>
      </c>
      <c r="G10" s="50"/>
      <c r="H10" s="80">
        <v>334809</v>
      </c>
      <c r="I10" s="50"/>
      <c r="J10" s="80">
        <v>288157</v>
      </c>
      <c r="K10" s="97"/>
      <c r="M10" s="84"/>
      <c r="N10" s="84"/>
    </row>
    <row r="11" spans="1:14" ht="12.75">
      <c r="A11" s="65" t="s">
        <v>156</v>
      </c>
      <c r="B11" s="65"/>
      <c r="C11" s="65"/>
      <c r="D11" s="65"/>
      <c r="E11" s="46" t="s">
        <v>5</v>
      </c>
      <c r="F11" s="62">
        <f>SUM(F9:F10)</f>
        <v>6636220</v>
      </c>
      <c r="G11" s="75"/>
      <c r="H11" s="62">
        <f>SUM(H9:H10)</f>
        <v>6615799</v>
      </c>
      <c r="I11" s="75"/>
      <c r="J11" s="62">
        <f>SUM(J9:J10)</f>
        <v>6573393</v>
      </c>
      <c r="K11" s="45"/>
      <c r="M11" s="84"/>
      <c r="N11" s="84"/>
    </row>
    <row r="12" spans="1:14" ht="12.75">
      <c r="A12" s="64"/>
      <c r="B12" s="64"/>
      <c r="C12" s="64"/>
      <c r="D12" s="64"/>
      <c r="E12" s="46"/>
      <c r="F12" s="75"/>
      <c r="G12" s="75"/>
      <c r="H12" s="75"/>
      <c r="I12" s="75"/>
      <c r="J12" s="75"/>
      <c r="K12" s="45"/>
      <c r="M12" s="84"/>
      <c r="N12" s="84"/>
    </row>
    <row r="13" spans="1:14" ht="12.75">
      <c r="A13" s="50" t="s">
        <v>39</v>
      </c>
      <c r="B13" s="50"/>
      <c r="C13" s="64"/>
      <c r="D13" s="64"/>
      <c r="E13" s="46"/>
      <c r="F13" s="50"/>
      <c r="G13" s="50"/>
      <c r="H13" s="50"/>
      <c r="I13" s="50"/>
      <c r="J13" s="50"/>
      <c r="K13" s="45"/>
      <c r="M13" s="84"/>
      <c r="N13" s="84"/>
    </row>
    <row r="14" spans="1:14" ht="12.75">
      <c r="A14" s="64" t="s">
        <v>154</v>
      </c>
      <c r="B14" s="64"/>
      <c r="C14" s="64"/>
      <c r="D14" s="64"/>
      <c r="E14" s="46" t="s">
        <v>5</v>
      </c>
      <c r="F14" s="50">
        <f>F9</f>
        <v>6287395</v>
      </c>
      <c r="G14" s="50"/>
      <c r="H14" s="50">
        <f>H9</f>
        <v>6280990</v>
      </c>
      <c r="I14" s="50"/>
      <c r="J14" s="50">
        <f>J9</f>
        <v>6285236</v>
      </c>
      <c r="K14" s="45"/>
      <c r="L14" s="41"/>
      <c r="M14" s="84"/>
      <c r="N14" s="84"/>
    </row>
    <row r="15" spans="1:14" ht="12.75">
      <c r="A15" s="64" t="s">
        <v>106</v>
      </c>
      <c r="B15" s="64"/>
      <c r="C15" s="48"/>
      <c r="D15" s="48"/>
      <c r="E15" s="46" t="s">
        <v>5</v>
      </c>
      <c r="F15" s="66">
        <f>F26+F36+F47</f>
        <v>6286827</v>
      </c>
      <c r="G15" s="65"/>
      <c r="H15" s="66">
        <f>H26+H36+H47</f>
        <v>5998192</v>
      </c>
      <c r="I15" s="65"/>
      <c r="J15" s="66">
        <f>J26+J36+J47</f>
        <v>5116882</v>
      </c>
      <c r="K15" s="45"/>
      <c r="L15" s="41"/>
      <c r="M15" s="242"/>
      <c r="N15" s="84"/>
    </row>
    <row r="16" spans="1:14" ht="12.75">
      <c r="A16" s="65" t="s">
        <v>107</v>
      </c>
      <c r="B16" s="48"/>
      <c r="C16" s="48"/>
      <c r="D16" s="48"/>
      <c r="E16" s="46" t="s">
        <v>5</v>
      </c>
      <c r="F16" s="75">
        <f>F14+F15</f>
        <v>12574222</v>
      </c>
      <c r="G16" s="50"/>
      <c r="H16" s="75">
        <f>H14+H15</f>
        <v>12279182</v>
      </c>
      <c r="I16" s="50"/>
      <c r="J16" s="75">
        <f>SUM(J14:J15)</f>
        <v>11402118</v>
      </c>
      <c r="K16" s="45"/>
      <c r="L16" s="41"/>
      <c r="M16" s="84"/>
      <c r="N16" s="84"/>
    </row>
    <row r="17" spans="1:14" ht="12.75">
      <c r="A17" s="48"/>
      <c r="B17" s="48"/>
      <c r="C17" s="48"/>
      <c r="D17" s="48"/>
      <c r="E17" s="46" t="s">
        <v>5</v>
      </c>
      <c r="F17" s="75" t="s">
        <v>5</v>
      </c>
      <c r="G17" s="75"/>
      <c r="H17" s="75" t="s">
        <v>5</v>
      </c>
      <c r="I17" s="75"/>
      <c r="J17" s="75" t="s">
        <v>5</v>
      </c>
      <c r="K17" s="45"/>
      <c r="M17" s="84"/>
      <c r="N17" s="84"/>
    </row>
    <row r="18" spans="1:14" ht="12.75">
      <c r="A18" s="48" t="s">
        <v>108</v>
      </c>
      <c r="B18" s="48"/>
      <c r="C18" s="48"/>
      <c r="D18" s="48"/>
      <c r="E18" s="49" t="s">
        <v>5</v>
      </c>
      <c r="F18" s="50">
        <v>10567166</v>
      </c>
      <c r="G18" s="65"/>
      <c r="H18" s="50">
        <v>10518608</v>
      </c>
      <c r="I18" s="65"/>
      <c r="J18" s="50">
        <v>10320817</v>
      </c>
      <c r="K18" s="65"/>
      <c r="M18" s="84"/>
      <c r="N18" s="84"/>
    </row>
    <row r="19" spans="1:14" ht="12.75">
      <c r="A19" s="48" t="s">
        <v>109</v>
      </c>
      <c r="B19" s="48"/>
      <c r="C19" s="48"/>
      <c r="D19" s="48"/>
      <c r="E19" s="49" t="s">
        <v>5</v>
      </c>
      <c r="F19" s="52">
        <f>F9/F18</f>
        <v>0.5949934921056412</v>
      </c>
      <c r="G19" s="39"/>
      <c r="H19" s="52">
        <f>H9/H18</f>
        <v>0.5971312934182926</v>
      </c>
      <c r="I19" s="39"/>
      <c r="J19" s="52">
        <f>J9/J18</f>
        <v>0.6089862847098249</v>
      </c>
      <c r="K19" s="52"/>
      <c r="M19" s="84"/>
      <c r="N19" s="84"/>
    </row>
    <row r="20" spans="1:14" ht="6" customHeight="1">
      <c r="A20" s="79"/>
      <c r="B20" s="79"/>
      <c r="C20" s="79"/>
      <c r="D20" s="79"/>
      <c r="E20" s="79"/>
      <c r="F20" s="80"/>
      <c r="G20" s="79"/>
      <c r="H20" s="80"/>
      <c r="I20" s="79"/>
      <c r="J20" s="80"/>
      <c r="K20" s="42"/>
      <c r="L20" s="42" t="s">
        <v>5</v>
      </c>
      <c r="M20" s="84"/>
      <c r="N20" s="84"/>
    </row>
    <row r="21" spans="6:14" ht="4.5" customHeight="1">
      <c r="F21" s="54"/>
      <c r="H21" s="54"/>
      <c r="J21" s="54"/>
      <c r="K21" s="42"/>
      <c r="L21" s="42"/>
      <c r="M21" s="84"/>
      <c r="N21" s="84"/>
    </row>
    <row r="22" spans="1:14" ht="15.75">
      <c r="A22" s="43" t="s">
        <v>41</v>
      </c>
      <c r="F22" s="54"/>
      <c r="H22" s="54"/>
      <c r="J22" s="54"/>
      <c r="K22" s="42"/>
      <c r="L22" s="42"/>
      <c r="M22" s="84"/>
      <c r="N22" s="84"/>
    </row>
    <row r="23" spans="1:14" ht="12.75">
      <c r="A23" s="55"/>
      <c r="B23" s="55"/>
      <c r="C23" s="55"/>
      <c r="D23" s="55"/>
      <c r="E23" s="40"/>
      <c r="F23" s="37" t="s">
        <v>18</v>
      </c>
      <c r="G23" s="38"/>
      <c r="H23" s="37" t="s">
        <v>135</v>
      </c>
      <c r="I23" s="38"/>
      <c r="J23" s="37" t="s">
        <v>18</v>
      </c>
      <c r="K23" s="42"/>
      <c r="M23" s="84"/>
      <c r="N23" s="84"/>
    </row>
    <row r="24" spans="1:14" ht="15.75" customHeight="1">
      <c r="A24" s="55"/>
      <c r="B24" s="55"/>
      <c r="C24" s="55"/>
      <c r="D24" s="55"/>
      <c r="E24" s="40"/>
      <c r="F24" s="47">
        <v>2004</v>
      </c>
      <c r="G24" s="38"/>
      <c r="H24" s="47">
        <v>2004</v>
      </c>
      <c r="I24" s="38"/>
      <c r="J24" s="124" t="s">
        <v>150</v>
      </c>
      <c r="K24" s="42"/>
      <c r="M24" s="84"/>
      <c r="N24" s="84"/>
    </row>
    <row r="25" spans="1:14" ht="15.75" customHeight="1">
      <c r="A25" s="61" t="s">
        <v>60</v>
      </c>
      <c r="B25" s="61"/>
      <c r="C25" s="61"/>
      <c r="D25" s="61"/>
      <c r="E25" s="36" t="s">
        <v>5</v>
      </c>
      <c r="F25" s="62">
        <v>10494634</v>
      </c>
      <c r="G25" s="57"/>
      <c r="H25" s="62">
        <v>10445107</v>
      </c>
      <c r="I25" s="57"/>
      <c r="J25" s="62">
        <v>10170472</v>
      </c>
      <c r="K25" s="42"/>
      <c r="M25" s="84"/>
      <c r="N25" s="84"/>
    </row>
    <row r="26" spans="1:14" ht="15.75" customHeight="1">
      <c r="A26" s="36" t="s">
        <v>59</v>
      </c>
      <c r="E26" s="36" t="s">
        <v>5</v>
      </c>
      <c r="F26" s="62">
        <v>2410216</v>
      </c>
      <c r="G26" s="57"/>
      <c r="H26" s="62">
        <v>2351391</v>
      </c>
      <c r="I26" s="57"/>
      <c r="J26" s="62">
        <v>2141219</v>
      </c>
      <c r="K26" s="42"/>
      <c r="L26" s="127"/>
      <c r="M26" s="84"/>
      <c r="N26" s="84"/>
    </row>
    <row r="27" spans="1:14" ht="15.75" customHeight="1">
      <c r="A27" s="36" t="s">
        <v>112</v>
      </c>
      <c r="E27" s="36" t="s">
        <v>5</v>
      </c>
      <c r="F27" s="63">
        <f>F26/F9</f>
        <v>0.3833409544016242</v>
      </c>
      <c r="G27" s="57"/>
      <c r="H27" s="63">
        <f>H26/H9</f>
        <v>0.37436630212753086</v>
      </c>
      <c r="I27" s="57"/>
      <c r="J27" s="63">
        <f>J26/J9</f>
        <v>0.340674399497489</v>
      </c>
      <c r="K27" s="42"/>
      <c r="M27" s="84"/>
      <c r="N27" s="84"/>
    </row>
    <row r="28" spans="1:14" ht="15.75" customHeight="1">
      <c r="A28" s="61" t="s">
        <v>151</v>
      </c>
      <c r="B28" s="56"/>
      <c r="C28" s="56"/>
      <c r="D28" s="56"/>
      <c r="E28" s="36" t="s">
        <v>5</v>
      </c>
      <c r="F28" s="62">
        <f>F26-H26</f>
        <v>58825</v>
      </c>
      <c r="G28" s="59"/>
      <c r="H28" s="62">
        <v>72868</v>
      </c>
      <c r="I28" s="59"/>
      <c r="J28" s="62">
        <f>J26-2058128</f>
        <v>83091</v>
      </c>
      <c r="K28" s="42"/>
      <c r="M28" s="84"/>
      <c r="N28" s="84"/>
    </row>
    <row r="29" spans="1:14" ht="4.5" customHeight="1">
      <c r="A29" s="79"/>
      <c r="B29" s="79"/>
      <c r="C29" s="79"/>
      <c r="D29" s="79"/>
      <c r="E29" s="79"/>
      <c r="F29" s="80"/>
      <c r="G29" s="79"/>
      <c r="H29" s="80"/>
      <c r="I29" s="79"/>
      <c r="J29" s="80"/>
      <c r="K29" s="42"/>
      <c r="L29" s="42"/>
      <c r="M29" s="84"/>
      <c r="N29" s="84"/>
    </row>
    <row r="30" spans="1:14" ht="5.25" customHeight="1">
      <c r="A30" s="42"/>
      <c r="B30" s="42"/>
      <c r="C30" s="42"/>
      <c r="D30" s="42"/>
      <c r="E30" s="42"/>
      <c r="F30" s="60"/>
      <c r="G30" s="42"/>
      <c r="H30" s="60"/>
      <c r="I30" s="42"/>
      <c r="J30" s="60"/>
      <c r="K30" s="42"/>
      <c r="L30" s="42"/>
      <c r="M30" s="84"/>
      <c r="N30" s="84"/>
    </row>
    <row r="31" spans="1:14" ht="15.75">
      <c r="A31" s="43" t="s">
        <v>52</v>
      </c>
      <c r="B31" s="42"/>
      <c r="C31" s="42"/>
      <c r="D31" s="42"/>
      <c r="E31" s="42"/>
      <c r="F31" s="60"/>
      <c r="G31" s="42"/>
      <c r="H31" s="60"/>
      <c r="I31" s="42"/>
      <c r="J31" s="60"/>
      <c r="K31" s="42"/>
      <c r="L31" s="42"/>
      <c r="M31" s="84"/>
      <c r="N31" s="84"/>
    </row>
    <row r="32" spans="1:14" ht="12.75">
      <c r="A32" s="55"/>
      <c r="B32" s="55"/>
      <c r="C32" s="55"/>
      <c r="D32" s="55"/>
      <c r="E32" s="40"/>
      <c r="F32" s="37" t="s">
        <v>18</v>
      </c>
      <c r="G32" s="38"/>
      <c r="H32" s="37" t="s">
        <v>135</v>
      </c>
      <c r="I32" s="38"/>
      <c r="J32" s="37" t="s">
        <v>18</v>
      </c>
      <c r="K32" s="42"/>
      <c r="L32" s="37"/>
      <c r="M32" s="84"/>
      <c r="N32" s="84"/>
    </row>
    <row r="33" spans="1:14" ht="12.75">
      <c r="A33" s="55"/>
      <c r="B33" s="55"/>
      <c r="C33" s="55"/>
      <c r="D33" s="55"/>
      <c r="E33" s="40"/>
      <c r="F33" s="47">
        <v>2004</v>
      </c>
      <c r="G33" s="38"/>
      <c r="H33" s="47">
        <v>2004</v>
      </c>
      <c r="I33" s="38"/>
      <c r="J33" s="124" t="s">
        <v>150</v>
      </c>
      <c r="K33" s="42"/>
      <c r="M33" s="84"/>
      <c r="N33" s="84"/>
    </row>
    <row r="34" spans="5:14" ht="15.75" customHeight="1">
      <c r="E34" s="36" t="s">
        <v>5</v>
      </c>
      <c r="F34" s="58"/>
      <c r="G34" s="57"/>
      <c r="H34" s="58"/>
      <c r="I34" s="57"/>
      <c r="J34" s="58"/>
      <c r="K34" s="42"/>
      <c r="M34" s="84"/>
      <c r="N34" s="84"/>
    </row>
    <row r="35" spans="1:14" ht="15.75" customHeight="1">
      <c r="A35" s="36" t="s">
        <v>58</v>
      </c>
      <c r="E35" s="36" t="s">
        <v>5</v>
      </c>
      <c r="F35" s="62">
        <v>10466947</v>
      </c>
      <c r="G35" s="57"/>
      <c r="H35" s="62">
        <v>10405904</v>
      </c>
      <c r="I35" s="57"/>
      <c r="J35" s="62">
        <v>10174932</v>
      </c>
      <c r="K35" s="42"/>
      <c r="L35" s="62"/>
      <c r="M35" s="84"/>
      <c r="N35" s="84"/>
    </row>
    <row r="36" spans="1:14" ht="15.75" customHeight="1">
      <c r="A36" s="36" t="s">
        <v>61</v>
      </c>
      <c r="E36" s="36" t="s">
        <v>5</v>
      </c>
      <c r="F36" s="62">
        <v>2571246</v>
      </c>
      <c r="G36" s="57"/>
      <c r="H36" s="62">
        <v>2430555</v>
      </c>
      <c r="I36" s="57"/>
      <c r="J36" s="62">
        <v>1987237</v>
      </c>
      <c r="K36" s="42"/>
      <c r="L36" s="127"/>
      <c r="M36" s="84"/>
      <c r="N36" s="84"/>
    </row>
    <row r="37" spans="1:14" ht="15.75" customHeight="1">
      <c r="A37" s="36" t="s">
        <v>114</v>
      </c>
      <c r="E37" s="36" t="s">
        <v>5</v>
      </c>
      <c r="F37" s="36"/>
      <c r="M37" s="84"/>
      <c r="N37" s="84"/>
    </row>
    <row r="38" spans="2:14" ht="15.75" customHeight="1">
      <c r="B38" s="36" t="s">
        <v>113</v>
      </c>
      <c r="F38" s="41">
        <f>F36/F35</f>
        <v>0.24565386640440617</v>
      </c>
      <c r="H38" s="41">
        <f>H36/H35</f>
        <v>0.2335746130273737</v>
      </c>
      <c r="J38" s="41">
        <f>J36/J35</f>
        <v>0.19530715291266812</v>
      </c>
      <c r="K38" s="42"/>
      <c r="M38" s="84"/>
      <c r="N38" s="84"/>
    </row>
    <row r="39" spans="1:14" ht="15.75" customHeight="1">
      <c r="A39" s="61" t="s">
        <v>152</v>
      </c>
      <c r="E39" s="36" t="s">
        <v>5</v>
      </c>
      <c r="F39" s="62">
        <f>F36-H36</f>
        <v>140691</v>
      </c>
      <c r="H39" s="62">
        <v>184446</v>
      </c>
      <c r="J39" s="62">
        <f>J36-1842921</f>
        <v>144316</v>
      </c>
      <c r="K39" s="42"/>
      <c r="M39" s="84"/>
      <c r="N39" s="84"/>
    </row>
    <row r="40" spans="1:14" ht="4.5" customHeight="1">
      <c r="A40" s="79"/>
      <c r="B40" s="79"/>
      <c r="C40" s="79"/>
      <c r="D40" s="79"/>
      <c r="E40" s="79"/>
      <c r="F40" s="80"/>
      <c r="G40" s="79"/>
      <c r="H40" s="80"/>
      <c r="I40" s="79"/>
      <c r="J40" s="80"/>
      <c r="K40" s="42"/>
      <c r="M40" s="84"/>
      <c r="N40" s="84"/>
    </row>
    <row r="41" spans="6:14" ht="3.75" customHeight="1">
      <c r="F41" s="54"/>
      <c r="H41" s="54"/>
      <c r="J41" s="54"/>
      <c r="K41" s="42"/>
      <c r="L41" s="20"/>
      <c r="M41" s="84"/>
      <c r="N41" s="84"/>
    </row>
    <row r="42" spans="1:14" ht="15.75">
      <c r="A42" s="43" t="s">
        <v>38</v>
      </c>
      <c r="F42" s="54"/>
      <c r="H42" s="54"/>
      <c r="J42" s="54"/>
      <c r="K42" s="42"/>
      <c r="L42" s="20"/>
      <c r="M42" s="84"/>
      <c r="N42" s="84"/>
    </row>
    <row r="43" spans="1:14" ht="12.75">
      <c r="A43" s="55"/>
      <c r="B43" s="55"/>
      <c r="C43" s="55"/>
      <c r="D43" s="55"/>
      <c r="E43" s="40"/>
      <c r="F43" s="37" t="s">
        <v>18</v>
      </c>
      <c r="G43" s="38"/>
      <c r="H43" s="37" t="s">
        <v>135</v>
      </c>
      <c r="I43" s="38"/>
      <c r="J43" s="37" t="s">
        <v>18</v>
      </c>
      <c r="K43" s="42"/>
      <c r="M43" s="84"/>
      <c r="N43" s="84"/>
    </row>
    <row r="44" spans="1:14" ht="12.75">
      <c r="A44" s="55"/>
      <c r="B44" s="55"/>
      <c r="C44" s="55"/>
      <c r="D44" s="55"/>
      <c r="E44" s="40"/>
      <c r="F44" s="47">
        <v>2004</v>
      </c>
      <c r="G44" s="38"/>
      <c r="H44" s="47">
        <v>2004</v>
      </c>
      <c r="I44" s="38"/>
      <c r="J44" s="124">
        <v>2003</v>
      </c>
      <c r="K44" s="42"/>
      <c r="M44" s="84"/>
      <c r="N44" s="84"/>
    </row>
    <row r="45" spans="1:14" ht="15.75" customHeight="1" hidden="1">
      <c r="A45" s="36" t="s">
        <v>37</v>
      </c>
      <c r="E45" s="36" t="s">
        <v>5</v>
      </c>
      <c r="F45" s="58">
        <v>7</v>
      </c>
      <c r="G45" s="57"/>
      <c r="H45" s="58">
        <v>7</v>
      </c>
      <c r="I45" s="57"/>
      <c r="J45" s="58">
        <v>7</v>
      </c>
      <c r="K45" s="42"/>
      <c r="M45" s="84"/>
      <c r="N45" s="84"/>
    </row>
    <row r="46" spans="1:14" ht="15.75" customHeight="1">
      <c r="A46" s="61" t="s">
        <v>40</v>
      </c>
      <c r="B46" s="61"/>
      <c r="C46" s="61"/>
      <c r="D46" s="61"/>
      <c r="E46" s="36" t="s">
        <v>5</v>
      </c>
      <c r="F46" s="62">
        <v>6537968</v>
      </c>
      <c r="G46" s="57"/>
      <c r="H46" s="62">
        <v>5943524</v>
      </c>
      <c r="I46" s="57"/>
      <c r="J46" s="62">
        <v>5031401</v>
      </c>
      <c r="K46" s="42"/>
      <c r="M46" s="84"/>
      <c r="N46" s="84"/>
    </row>
    <row r="47" spans="1:14" ht="15.75" customHeight="1">
      <c r="A47" s="36" t="s">
        <v>62</v>
      </c>
      <c r="E47" s="36" t="s">
        <v>5</v>
      </c>
      <c r="F47" s="62">
        <v>1305365</v>
      </c>
      <c r="G47" s="57"/>
      <c r="H47" s="62">
        <v>1216246</v>
      </c>
      <c r="I47" s="57"/>
      <c r="J47" s="62">
        <v>988426</v>
      </c>
      <c r="K47" s="42"/>
      <c r="M47" s="84"/>
      <c r="N47" s="84"/>
    </row>
    <row r="48" spans="1:14" ht="15.75" customHeight="1">
      <c r="A48" s="36" t="s">
        <v>115</v>
      </c>
      <c r="E48" s="36" t="s">
        <v>5</v>
      </c>
      <c r="F48" s="41">
        <f>F47/F46</f>
        <v>0.19965912956441512</v>
      </c>
      <c r="G48" s="57"/>
      <c r="H48" s="41">
        <f>H47/H46</f>
        <v>0.20463381657077517</v>
      </c>
      <c r="I48" s="57"/>
      <c r="J48" s="41">
        <f>J47/J46</f>
        <v>0.19645144563114728</v>
      </c>
      <c r="K48" s="42"/>
      <c r="M48" s="84"/>
      <c r="N48" s="84"/>
    </row>
    <row r="49" spans="1:14" ht="15.75" customHeight="1">
      <c r="A49" s="61" t="s">
        <v>153</v>
      </c>
      <c r="E49" s="36" t="s">
        <v>5</v>
      </c>
      <c r="F49" s="62">
        <f>F47-H47</f>
        <v>89119</v>
      </c>
      <c r="G49" s="57"/>
      <c r="H49" s="62">
        <v>82596</v>
      </c>
      <c r="I49" s="57"/>
      <c r="J49" s="62">
        <f>J47-911735</f>
        <v>76691</v>
      </c>
      <c r="K49" s="42"/>
      <c r="M49" s="84"/>
      <c r="N49" s="84"/>
    </row>
    <row r="50" spans="1:14" ht="3.75" customHeight="1">
      <c r="A50" s="81"/>
      <c r="B50" s="79"/>
      <c r="C50" s="79"/>
      <c r="D50" s="79"/>
      <c r="E50" s="79"/>
      <c r="F50" s="82"/>
      <c r="G50" s="83"/>
      <c r="H50" s="82"/>
      <c r="I50" s="83"/>
      <c r="J50" s="82"/>
      <c r="K50" s="42"/>
      <c r="L50" s="42"/>
      <c r="M50" s="84"/>
      <c r="N50" s="84"/>
    </row>
    <row r="51" spans="1:14" ht="3.75" customHeight="1">
      <c r="A51" s="61"/>
      <c r="F51" s="58"/>
      <c r="G51" s="57"/>
      <c r="H51" s="58"/>
      <c r="I51" s="57"/>
      <c r="J51" s="58"/>
      <c r="K51" s="42"/>
      <c r="L51" s="42"/>
      <c r="M51" s="84"/>
      <c r="N51" s="84"/>
    </row>
    <row r="52" spans="1:14" ht="15.75" customHeight="1">
      <c r="A52" s="43" t="s">
        <v>56</v>
      </c>
      <c r="F52" s="54"/>
      <c r="H52" s="54"/>
      <c r="J52" s="54"/>
      <c r="K52" s="42"/>
      <c r="L52" s="42"/>
      <c r="M52" s="84"/>
      <c r="N52" s="84"/>
    </row>
    <row r="53" spans="1:14" ht="15.75" customHeight="1">
      <c r="A53" s="55"/>
      <c r="B53" s="55"/>
      <c r="C53" s="55"/>
      <c r="D53" s="55"/>
      <c r="E53" s="40"/>
      <c r="F53" s="37" t="s">
        <v>18</v>
      </c>
      <c r="G53" s="38"/>
      <c r="H53" s="37" t="s">
        <v>135</v>
      </c>
      <c r="I53" s="38"/>
      <c r="J53" s="37" t="s">
        <v>18</v>
      </c>
      <c r="K53" s="42"/>
      <c r="M53" s="84"/>
      <c r="N53" s="84"/>
    </row>
    <row r="54" spans="1:14" ht="15.75" customHeight="1">
      <c r="A54" s="55"/>
      <c r="B54" s="55"/>
      <c r="C54" s="55"/>
      <c r="D54" s="55"/>
      <c r="E54" s="40"/>
      <c r="F54" s="47">
        <v>2004</v>
      </c>
      <c r="G54" s="38"/>
      <c r="H54" s="47">
        <v>2004</v>
      </c>
      <c r="I54" s="38"/>
      <c r="J54" s="124">
        <v>2003</v>
      </c>
      <c r="K54" s="42"/>
      <c r="M54" s="84"/>
      <c r="N54" s="84"/>
    </row>
    <row r="55" spans="1:14" ht="15.75" customHeight="1">
      <c r="A55" s="36" t="s">
        <v>57</v>
      </c>
      <c r="B55" s="61"/>
      <c r="C55" s="61"/>
      <c r="D55" s="61"/>
      <c r="E55" s="36" t="s">
        <v>5</v>
      </c>
      <c r="F55" s="98">
        <v>2777588</v>
      </c>
      <c r="G55" s="57"/>
      <c r="H55" s="98">
        <v>2640161</v>
      </c>
      <c r="I55" s="57"/>
      <c r="J55" s="98">
        <v>2253596</v>
      </c>
      <c r="K55" s="42"/>
      <c r="M55" s="84"/>
      <c r="N55" s="84"/>
    </row>
    <row r="56" spans="1:14" ht="15.75" customHeight="1" thickBot="1">
      <c r="A56" s="69" t="s">
        <v>116</v>
      </c>
      <c r="B56" s="69"/>
      <c r="C56" s="69"/>
      <c r="D56" s="69"/>
      <c r="E56" s="69" t="s">
        <v>5</v>
      </c>
      <c r="F56" s="93">
        <f>F55/F9</f>
        <v>0.44177087649177443</v>
      </c>
      <c r="G56" s="94"/>
      <c r="H56" s="93">
        <f>H55/H9</f>
        <v>0.4203415385154251</v>
      </c>
      <c r="I56" s="93"/>
      <c r="J56" s="93">
        <f>J55/J9</f>
        <v>0.35855391905729556</v>
      </c>
      <c r="K56" s="42"/>
      <c r="M56" s="84"/>
      <c r="N56" s="84"/>
    </row>
    <row r="57" spans="2:14" ht="15.75" customHeight="1" thickTop="1">
      <c r="B57" s="61"/>
      <c r="C57" s="61"/>
      <c r="D57" s="61"/>
      <c r="F57" s="54"/>
      <c r="G57" s="57"/>
      <c r="H57" s="58"/>
      <c r="I57" s="57"/>
      <c r="J57" s="58"/>
      <c r="K57" s="42"/>
      <c r="L57" s="42"/>
      <c r="M57" s="84"/>
      <c r="N57" s="84"/>
    </row>
    <row r="58" spans="11:14" ht="15.75" customHeight="1">
      <c r="K58" s="42"/>
      <c r="L58" s="42"/>
      <c r="M58" s="84"/>
      <c r="N58" s="84"/>
    </row>
    <row r="59" spans="11:14" ht="15.75" customHeight="1">
      <c r="K59" s="42"/>
      <c r="L59" s="42"/>
      <c r="M59" s="84"/>
      <c r="N59" s="84"/>
    </row>
    <row r="60" spans="11:14" ht="15.75" customHeight="1">
      <c r="K60" s="42"/>
      <c r="L60" s="42"/>
      <c r="M60" s="84"/>
      <c r="N60" s="84"/>
    </row>
    <row r="61" spans="11:14" ht="15.75" customHeight="1">
      <c r="K61" s="42"/>
      <c r="L61" s="42"/>
      <c r="M61" s="84"/>
      <c r="N61" s="84"/>
    </row>
    <row r="62" spans="11:14" ht="15.75" customHeight="1">
      <c r="K62" s="42"/>
      <c r="L62" s="42"/>
      <c r="M62" s="84"/>
      <c r="N62" s="84"/>
    </row>
    <row r="63" spans="11:14" ht="15.75" customHeight="1">
      <c r="K63" s="42"/>
      <c r="L63" s="42"/>
      <c r="M63" s="84"/>
      <c r="N63" s="84"/>
    </row>
    <row r="64" spans="11:14" ht="15.75" customHeight="1">
      <c r="K64" s="42"/>
      <c r="L64" s="42"/>
      <c r="M64" s="84"/>
      <c r="N64" s="84"/>
    </row>
    <row r="65" spans="11:14" ht="15.75" customHeight="1">
      <c r="K65" s="42"/>
      <c r="L65" s="42"/>
      <c r="M65" s="84"/>
      <c r="N65" s="84"/>
    </row>
    <row r="66" spans="11:14" ht="6" customHeight="1">
      <c r="K66" s="42"/>
      <c r="L66" s="42"/>
      <c r="M66" s="84"/>
      <c r="N66" s="84"/>
    </row>
    <row r="67" spans="1:14" ht="18.75">
      <c r="A67" s="262" t="s">
        <v>0</v>
      </c>
      <c r="B67" s="262"/>
      <c r="C67" s="262"/>
      <c r="D67" s="262"/>
      <c r="E67" s="262"/>
      <c r="F67" s="262"/>
      <c r="G67" s="262"/>
      <c r="H67" s="262"/>
      <c r="I67" s="262"/>
      <c r="J67" s="262"/>
      <c r="K67" s="42"/>
      <c r="L67" s="42"/>
      <c r="M67" s="84"/>
      <c r="N67" s="84"/>
    </row>
    <row r="68" spans="1:14" ht="19.5" thickBot="1">
      <c r="A68" s="263" t="s">
        <v>126</v>
      </c>
      <c r="B68" s="263"/>
      <c r="C68" s="263"/>
      <c r="D68" s="263"/>
      <c r="E68" s="263"/>
      <c r="F68" s="263"/>
      <c r="G68" s="263"/>
      <c r="H68" s="263"/>
      <c r="I68" s="263"/>
      <c r="J68" s="263"/>
      <c r="K68" s="42"/>
      <c r="L68" s="42"/>
      <c r="M68" s="84"/>
      <c r="N68" s="84"/>
    </row>
    <row r="69" spans="1:14" ht="12.75" customHeight="1" thickTop="1">
      <c r="A69" s="245"/>
      <c r="B69" s="245"/>
      <c r="C69" s="245"/>
      <c r="D69" s="245"/>
      <c r="E69" s="245"/>
      <c r="F69" s="246"/>
      <c r="G69" s="245"/>
      <c r="H69" s="247"/>
      <c r="I69" s="245"/>
      <c r="J69" s="247"/>
      <c r="K69" s="42"/>
      <c r="L69" s="42"/>
      <c r="M69" s="84"/>
      <c r="N69" s="84"/>
    </row>
    <row r="70" spans="1:14" ht="12.75" customHeight="1">
      <c r="A70" s="73" t="s">
        <v>131</v>
      </c>
      <c r="B70" s="68"/>
      <c r="C70" s="68"/>
      <c r="D70" s="68"/>
      <c r="E70" s="68"/>
      <c r="F70" s="68"/>
      <c r="G70" s="68"/>
      <c r="H70" s="78"/>
      <c r="I70" s="78"/>
      <c r="J70" s="78"/>
      <c r="K70" s="42"/>
      <c r="L70" s="42"/>
      <c r="M70" s="84"/>
      <c r="N70" s="84"/>
    </row>
    <row r="71" spans="1:14" ht="12.75" customHeight="1">
      <c r="A71" s="73"/>
      <c r="B71" s="68"/>
      <c r="C71" s="68"/>
      <c r="D71" s="264" t="s">
        <v>2</v>
      </c>
      <c r="E71" s="265"/>
      <c r="F71" s="265"/>
      <c r="G71" s="76"/>
      <c r="H71" s="264" t="s">
        <v>176</v>
      </c>
      <c r="I71" s="265"/>
      <c r="J71" s="265"/>
      <c r="K71" s="42"/>
      <c r="L71" s="42"/>
      <c r="M71" s="84"/>
      <c r="N71" s="84"/>
    </row>
    <row r="72" spans="1:14" ht="14.25" customHeight="1">
      <c r="A72" s="73"/>
      <c r="B72" s="68"/>
      <c r="C72" s="68"/>
      <c r="D72" s="76"/>
      <c r="E72" s="76"/>
      <c r="F72" s="76"/>
      <c r="G72" s="76"/>
      <c r="H72" s="76"/>
      <c r="I72" s="76"/>
      <c r="J72" s="76"/>
      <c r="K72" s="42"/>
      <c r="L72" s="42"/>
      <c r="M72" s="84"/>
      <c r="N72" s="84"/>
    </row>
    <row r="73" spans="1:14" ht="14.25" customHeight="1">
      <c r="A73" s="55"/>
      <c r="B73" s="55"/>
      <c r="C73" s="55"/>
      <c r="D73" s="37" t="s">
        <v>18</v>
      </c>
      <c r="E73" s="38"/>
      <c r="F73" s="37" t="s">
        <v>18</v>
      </c>
      <c r="H73" s="37" t="s">
        <v>18</v>
      </c>
      <c r="I73" s="38"/>
      <c r="J73" s="37" t="s">
        <v>18</v>
      </c>
      <c r="K73" s="42"/>
      <c r="M73" s="84"/>
      <c r="N73" s="84"/>
    </row>
    <row r="74" spans="1:14" ht="12.75" customHeight="1">
      <c r="A74" s="55"/>
      <c r="B74" s="55"/>
      <c r="C74" s="55"/>
      <c r="D74" s="47">
        <v>2004</v>
      </c>
      <c r="E74" s="38"/>
      <c r="F74" s="47">
        <v>2003</v>
      </c>
      <c r="H74" s="47">
        <v>2004</v>
      </c>
      <c r="I74" s="38"/>
      <c r="J74" s="47">
        <v>2003</v>
      </c>
      <c r="K74" s="42"/>
      <c r="M74" s="84"/>
      <c r="N74" s="84"/>
    </row>
    <row r="75" spans="1:14" ht="12.75" customHeight="1">
      <c r="A75" s="51"/>
      <c r="B75" s="51"/>
      <c r="C75" s="51"/>
      <c r="F75" s="36"/>
      <c r="K75" s="42"/>
      <c r="M75" s="84"/>
      <c r="N75" s="84"/>
    </row>
    <row r="76" spans="1:14" ht="12.75" customHeight="1">
      <c r="A76" s="51" t="s">
        <v>102</v>
      </c>
      <c r="B76" s="51"/>
      <c r="C76" s="51"/>
      <c r="D76" s="59">
        <f>'P-L historical'!C26/'P-L historical'!C20</f>
        <v>0.37087619829429663</v>
      </c>
      <c r="E76" s="39"/>
      <c r="F76" s="123">
        <f>'P-L historical'!E26/'P-L historical'!E20</f>
        <v>0.3724553010018701</v>
      </c>
      <c r="H76" s="59">
        <f>'P-L historical'!J26/'P-L historical'!J20</f>
        <v>0.37164431384329005</v>
      </c>
      <c r="I76" s="39"/>
      <c r="J76" s="123">
        <f>'P-L historical'!L26/'P-L historical'!L20</f>
        <v>0.3675847406122175</v>
      </c>
      <c r="K76" s="42"/>
      <c r="M76" s="84"/>
      <c r="N76" s="84"/>
    </row>
    <row r="77" spans="1:14" ht="12.75" customHeight="1">
      <c r="A77" s="77" t="s">
        <v>229</v>
      </c>
      <c r="B77" s="51"/>
      <c r="C77" s="51"/>
      <c r="D77" s="59">
        <f>Recon!C31/'P-L historical'!C20</f>
        <v>0.39093323058108076</v>
      </c>
      <c r="E77" s="39"/>
      <c r="F77" s="123">
        <v>0.3721914190695865</v>
      </c>
      <c r="H77" s="59">
        <f>Recon!G31/'P-L historical'!J20</f>
        <v>0.3810321883769469</v>
      </c>
      <c r="I77" s="39"/>
      <c r="J77" s="123">
        <v>0.3675847406122175</v>
      </c>
      <c r="K77" s="42"/>
      <c r="M77" s="84"/>
      <c r="N77" s="84"/>
    </row>
    <row r="78" spans="1:14" ht="12.75" customHeight="1">
      <c r="A78" s="39" t="s">
        <v>55</v>
      </c>
      <c r="B78" s="51"/>
      <c r="C78" s="51"/>
      <c r="D78" s="108">
        <f>D95</f>
        <v>381186</v>
      </c>
      <c r="E78" s="53"/>
      <c r="F78" s="121">
        <f>F95</f>
        <v>515752</v>
      </c>
      <c r="G78" s="68"/>
      <c r="H78" s="108">
        <f>H95</f>
        <v>1389931</v>
      </c>
      <c r="I78" s="53"/>
      <c r="J78" s="121">
        <f>J95</f>
        <v>1561331</v>
      </c>
      <c r="K78" s="42"/>
      <c r="M78" s="84"/>
      <c r="N78" s="84"/>
    </row>
    <row r="79" spans="1:14" ht="12.75" customHeight="1">
      <c r="A79" s="77" t="s">
        <v>230</v>
      </c>
      <c r="B79" s="51"/>
      <c r="C79" s="51"/>
      <c r="D79" s="100">
        <f>('P-L historical'!C26*1000)/F9</f>
        <v>98.58741179773182</v>
      </c>
      <c r="E79" s="39"/>
      <c r="F79" s="100">
        <f>('P-L historical'!E26*1000)/STATS!J9</f>
        <v>89.39059726635563</v>
      </c>
      <c r="H79" s="100">
        <f>('P-L historical'!J26*1000)/STATS!F9</f>
        <v>379.7774754091321</v>
      </c>
      <c r="I79" s="39"/>
      <c r="J79" s="100">
        <f>('P-L historical'!L26*1000)/J9</f>
        <v>336.80071838193504</v>
      </c>
      <c r="K79" s="42"/>
      <c r="M79" s="84"/>
      <c r="N79" s="84"/>
    </row>
    <row r="80" spans="1:14" ht="12.75" customHeight="1">
      <c r="A80" s="39" t="s">
        <v>231</v>
      </c>
      <c r="B80" s="39"/>
      <c r="C80" s="39"/>
      <c r="D80" s="100">
        <f>(D78*1000)/F9</f>
        <v>60.62701643526452</v>
      </c>
      <c r="E80" s="53"/>
      <c r="F80" s="100">
        <f>(F95*1000)/J9</f>
        <v>82.05769839032297</v>
      </c>
      <c r="G80" s="68"/>
      <c r="H80" s="100">
        <f>(H95*1000)/F9</f>
        <v>221.06627625590568</v>
      </c>
      <c r="I80" s="53"/>
      <c r="J80" s="100">
        <f>(J95*1000)/J9</f>
        <v>248.41247011249857</v>
      </c>
      <c r="K80" s="42"/>
      <c r="M80" s="84"/>
      <c r="N80" s="84"/>
    </row>
    <row r="81" spans="1:14" ht="12.75" customHeight="1" thickBot="1">
      <c r="A81" s="69"/>
      <c r="B81" s="69"/>
      <c r="C81" s="69"/>
      <c r="D81" s="69"/>
      <c r="E81" s="69"/>
      <c r="F81" s="70"/>
      <c r="G81" s="69"/>
      <c r="H81" s="69"/>
      <c r="I81" s="69"/>
      <c r="J81" s="69"/>
      <c r="K81" s="42"/>
      <c r="M81" s="84"/>
      <c r="N81" s="84"/>
    </row>
    <row r="82" spans="1:14" ht="12.75" customHeight="1" thickTop="1">
      <c r="A82" s="4"/>
      <c r="B82" s="68"/>
      <c r="C82" s="68"/>
      <c r="D82" s="68"/>
      <c r="E82" s="68"/>
      <c r="F82" s="68"/>
      <c r="G82" s="68"/>
      <c r="H82" s="78"/>
      <c r="I82" s="78"/>
      <c r="J82" s="78"/>
      <c r="K82" s="42"/>
      <c r="M82" s="84"/>
      <c r="N82" s="84"/>
    </row>
    <row r="83" spans="1:14" ht="12.75" customHeight="1">
      <c r="A83" s="73" t="s">
        <v>117</v>
      </c>
      <c r="B83" s="89"/>
      <c r="C83" s="89"/>
      <c r="D83" s="89"/>
      <c r="E83" s="68"/>
      <c r="F83" s="68"/>
      <c r="G83" s="68"/>
      <c r="H83" s="78"/>
      <c r="I83" s="78"/>
      <c r="J83" s="78"/>
      <c r="K83" s="42"/>
      <c r="M83" s="84"/>
      <c r="N83" s="84"/>
    </row>
    <row r="84" spans="1:14" ht="12.75" customHeight="1">
      <c r="A84" s="89"/>
      <c r="B84" s="113"/>
      <c r="C84" s="89"/>
      <c r="D84" s="264" t="s">
        <v>2</v>
      </c>
      <c r="E84" s="265"/>
      <c r="F84" s="265"/>
      <c r="G84" s="76"/>
      <c r="H84" s="264" t="s">
        <v>176</v>
      </c>
      <c r="I84" s="265"/>
      <c r="J84" s="265"/>
      <c r="K84" s="42"/>
      <c r="L84" s="42"/>
      <c r="M84" s="84"/>
      <c r="N84" s="84"/>
    </row>
    <row r="85" spans="1:14" ht="12.75" customHeight="1">
      <c r="A85" s="89"/>
      <c r="B85" s="89"/>
      <c r="C85" s="89"/>
      <c r="D85" s="266" t="s">
        <v>17</v>
      </c>
      <c r="E85" s="266"/>
      <c r="F85" s="266"/>
      <c r="G85" s="266"/>
      <c r="H85" s="266"/>
      <c r="I85" s="266"/>
      <c r="J85" s="266"/>
      <c r="K85" s="42"/>
      <c r="L85" s="42"/>
      <c r="M85" s="84"/>
      <c r="N85" s="84"/>
    </row>
    <row r="86" spans="1:14" ht="12.75" customHeight="1">
      <c r="A86" s="89"/>
      <c r="B86" s="89"/>
      <c r="C86" s="89"/>
      <c r="D86" s="37" t="s">
        <v>18</v>
      </c>
      <c r="E86" s="38"/>
      <c r="F86" s="37" t="s">
        <v>18</v>
      </c>
      <c r="H86" s="37" t="s">
        <v>18</v>
      </c>
      <c r="I86" s="38"/>
      <c r="J86" s="37" t="s">
        <v>18</v>
      </c>
      <c r="K86" s="42"/>
      <c r="L86" s="42"/>
      <c r="M86" s="84"/>
      <c r="N86" s="84"/>
    </row>
    <row r="87" spans="1:14" ht="12.75" customHeight="1">
      <c r="A87" s="89"/>
      <c r="B87" s="89"/>
      <c r="C87" s="89"/>
      <c r="D87" s="47">
        <v>2004</v>
      </c>
      <c r="E87" s="38"/>
      <c r="F87" s="47">
        <v>2003</v>
      </c>
      <c r="H87" s="47">
        <v>2004</v>
      </c>
      <c r="I87" s="38"/>
      <c r="J87" s="47">
        <v>2003</v>
      </c>
      <c r="K87" s="42"/>
      <c r="L87" s="42"/>
      <c r="M87" s="84"/>
      <c r="N87" s="84"/>
    </row>
    <row r="88" spans="1:14" ht="12.75" customHeight="1">
      <c r="A88" s="89"/>
      <c r="B88" s="89"/>
      <c r="C88" s="89"/>
      <c r="D88" s="68"/>
      <c r="E88" s="68"/>
      <c r="F88" s="95"/>
      <c r="G88" s="68"/>
      <c r="H88" s="78"/>
      <c r="I88" s="78"/>
      <c r="J88" s="78"/>
      <c r="K88" s="42"/>
      <c r="L88" s="42"/>
      <c r="M88" s="84"/>
      <c r="N88" s="84"/>
    </row>
    <row r="89" spans="1:14" ht="12.75" customHeight="1">
      <c r="A89" s="51" t="s">
        <v>118</v>
      </c>
      <c r="B89" s="89"/>
      <c r="C89" s="89"/>
      <c r="D89" s="109">
        <f>H89-391664</f>
        <v>136688</v>
      </c>
      <c r="E89" s="14"/>
      <c r="F89" s="109">
        <v>179225</v>
      </c>
      <c r="G89" s="109"/>
      <c r="H89" s="110">
        <v>528352</v>
      </c>
      <c r="I89" s="110"/>
      <c r="J89" s="110">
        <v>606308</v>
      </c>
      <c r="K89" s="42"/>
      <c r="M89" s="84"/>
      <c r="N89" s="84"/>
    </row>
    <row r="90" spans="1:14" ht="12.75" customHeight="1">
      <c r="A90" s="51" t="s">
        <v>119</v>
      </c>
      <c r="B90" s="89"/>
      <c r="C90" s="89"/>
      <c r="D90" s="14">
        <f>H90-75351</f>
        <v>32984</v>
      </c>
      <c r="E90" s="14"/>
      <c r="F90" s="14">
        <v>30391</v>
      </c>
      <c r="G90" s="14"/>
      <c r="H90" s="92">
        <v>108335</v>
      </c>
      <c r="I90" s="92"/>
      <c r="J90" s="92">
        <v>88197</v>
      </c>
      <c r="K90" s="42"/>
      <c r="M90" s="84"/>
      <c r="N90" s="84"/>
    </row>
    <row r="91" spans="1:14" ht="12.75" customHeight="1">
      <c r="A91" s="77" t="s">
        <v>120</v>
      </c>
      <c r="B91" s="89"/>
      <c r="C91" s="89"/>
      <c r="D91" s="14">
        <f>H91-141551</f>
        <v>50006</v>
      </c>
      <c r="E91" s="14"/>
      <c r="F91" s="14">
        <v>109212</v>
      </c>
      <c r="G91" s="14"/>
      <c r="H91" s="92">
        <v>191557</v>
      </c>
      <c r="I91" s="92"/>
      <c r="J91" s="92">
        <v>208893</v>
      </c>
      <c r="K91" s="42"/>
      <c r="M91" s="84"/>
      <c r="N91" s="84"/>
    </row>
    <row r="92" spans="1:14" ht="12.75" customHeight="1">
      <c r="A92" s="77" t="s">
        <v>121</v>
      </c>
      <c r="B92" s="89"/>
      <c r="C92" s="89"/>
      <c r="D92" s="14">
        <f>H92-127242</f>
        <v>45326</v>
      </c>
      <c r="E92" s="14"/>
      <c r="F92" s="14">
        <v>44219</v>
      </c>
      <c r="G92" s="14"/>
      <c r="H92" s="92">
        <v>172568</v>
      </c>
      <c r="I92" s="92"/>
      <c r="J92" s="92">
        <v>165598</v>
      </c>
      <c r="K92" s="42"/>
      <c r="M92" s="84"/>
      <c r="N92" s="84"/>
    </row>
    <row r="93" spans="1:14" ht="12.75" customHeight="1">
      <c r="A93" s="77" t="s">
        <v>122</v>
      </c>
      <c r="B93" s="89"/>
      <c r="C93" s="89"/>
      <c r="D93" s="14">
        <f>H93-63660</f>
        <v>23524</v>
      </c>
      <c r="E93" s="14"/>
      <c r="F93" s="14">
        <v>40086</v>
      </c>
      <c r="G93" s="14"/>
      <c r="H93" s="92">
        <v>87184</v>
      </c>
      <c r="I93" s="92"/>
      <c r="J93" s="92">
        <v>206397</v>
      </c>
      <c r="K93" s="42"/>
      <c r="M93" s="84"/>
      <c r="N93" s="84"/>
    </row>
    <row r="94" spans="1:14" ht="12.75" customHeight="1">
      <c r="A94" s="77" t="s">
        <v>123</v>
      </c>
      <c r="B94" s="89"/>
      <c r="C94" s="89"/>
      <c r="D94" s="15">
        <f>H94-209277</f>
        <v>92658</v>
      </c>
      <c r="E94" s="14"/>
      <c r="F94" s="15">
        <v>112619</v>
      </c>
      <c r="G94" s="14"/>
      <c r="H94" s="15">
        <v>301935</v>
      </c>
      <c r="I94" s="92"/>
      <c r="J94" s="15">
        <v>285938</v>
      </c>
      <c r="K94" s="42"/>
      <c r="M94" s="84"/>
      <c r="N94" s="84"/>
    </row>
    <row r="95" spans="1:14" ht="12.75" customHeight="1" thickBot="1">
      <c r="A95" s="77"/>
      <c r="B95" s="77" t="s">
        <v>124</v>
      </c>
      <c r="C95" s="89"/>
      <c r="D95" s="112">
        <f>SUM(D89:D94)</f>
        <v>381186</v>
      </c>
      <c r="E95" s="14"/>
      <c r="F95" s="112">
        <f>SUM(F89:F94)</f>
        <v>515752</v>
      </c>
      <c r="G95" s="14"/>
      <c r="H95" s="112">
        <f>SUM(H89:H94)</f>
        <v>1389931</v>
      </c>
      <c r="I95" s="92"/>
      <c r="J95" s="112">
        <f>SUM(J89:J94)</f>
        <v>1561331</v>
      </c>
      <c r="K95" s="42"/>
      <c r="M95" s="84"/>
      <c r="N95" s="84"/>
    </row>
    <row r="96" spans="1:14" ht="12.75" customHeight="1" thickBot="1" thickTop="1">
      <c r="A96" s="69"/>
      <c r="B96" s="96"/>
      <c r="C96" s="96"/>
      <c r="D96" s="69"/>
      <c r="E96" s="96"/>
      <c r="F96" s="96"/>
      <c r="G96" s="96"/>
      <c r="H96" s="96"/>
      <c r="I96" s="96"/>
      <c r="J96" s="96"/>
      <c r="K96" s="42"/>
      <c r="M96" s="84"/>
      <c r="N96" s="84"/>
    </row>
    <row r="97" spans="1:14" ht="12.75" customHeight="1" thickTop="1">
      <c r="A97" s="42"/>
      <c r="B97" s="78"/>
      <c r="C97" s="78"/>
      <c r="D97" s="78"/>
      <c r="E97" s="78"/>
      <c r="F97" s="78"/>
      <c r="G97" s="78"/>
      <c r="H97" s="78"/>
      <c r="I97" s="78"/>
      <c r="J97" s="78"/>
      <c r="K97" s="42"/>
      <c r="M97" s="84"/>
      <c r="N97" s="84"/>
    </row>
    <row r="98" spans="1:14" ht="12.75" customHeight="1">
      <c r="A98" s="73" t="s">
        <v>232</v>
      </c>
      <c r="B98" s="4"/>
      <c r="C98" s="4"/>
      <c r="D98" s="4"/>
      <c r="E98" s="23"/>
      <c r="F98" s="4"/>
      <c r="G98" s="4"/>
      <c r="H98" s="4"/>
      <c r="I98" s="4"/>
      <c r="J98" s="4"/>
      <c r="K98" s="42"/>
      <c r="M98" s="84"/>
      <c r="N98" s="84"/>
    </row>
    <row r="99" spans="1:13" ht="12.75" customHeight="1">
      <c r="A99" s="4"/>
      <c r="B99" s="113"/>
      <c r="C99" s="4" t="s">
        <v>5</v>
      </c>
      <c r="D99" s="264" t="s">
        <v>2</v>
      </c>
      <c r="E99" s="265"/>
      <c r="F99" s="265"/>
      <c r="G99" s="76"/>
      <c r="H99" s="264" t="s">
        <v>176</v>
      </c>
      <c r="I99" s="265"/>
      <c r="J99" s="265"/>
      <c r="K99" s="42"/>
      <c r="L99" s="42"/>
      <c r="M99" s="42"/>
    </row>
    <row r="100" spans="1:13" ht="12.75">
      <c r="A100" s="4"/>
      <c r="B100" s="4"/>
      <c r="C100" s="4"/>
      <c r="D100" s="266" t="s">
        <v>17</v>
      </c>
      <c r="E100" s="266"/>
      <c r="F100" s="266"/>
      <c r="G100" s="266"/>
      <c r="H100" s="266"/>
      <c r="I100" s="266"/>
      <c r="J100" s="266"/>
      <c r="K100" s="42"/>
      <c r="L100" s="42"/>
      <c r="M100" s="42"/>
    </row>
    <row r="101" spans="1:13" ht="12.75">
      <c r="A101" s="4"/>
      <c r="B101" s="4"/>
      <c r="C101" s="4"/>
      <c r="D101" s="37" t="s">
        <v>18</v>
      </c>
      <c r="E101" s="38"/>
      <c r="F101" s="37" t="s">
        <v>18</v>
      </c>
      <c r="H101" s="37" t="s">
        <v>18</v>
      </c>
      <c r="I101" s="38"/>
      <c r="J101" s="37" t="s">
        <v>18</v>
      </c>
      <c r="K101" s="42"/>
      <c r="L101" s="42"/>
      <c r="M101" s="42"/>
    </row>
    <row r="102" spans="1:13" ht="12.75">
      <c r="A102" s="4"/>
      <c r="B102" s="4"/>
      <c r="C102" s="4"/>
      <c r="D102" s="47">
        <v>2004</v>
      </c>
      <c r="E102" s="38"/>
      <c r="F102" s="47">
        <v>2003</v>
      </c>
      <c r="H102" s="47">
        <v>2004</v>
      </c>
      <c r="I102" s="38"/>
      <c r="J102" s="47">
        <v>2003</v>
      </c>
      <c r="K102" s="42"/>
      <c r="L102" s="42"/>
      <c r="M102" s="42"/>
    </row>
    <row r="103" spans="1:13" ht="12.75">
      <c r="A103" s="4"/>
      <c r="B103" s="4"/>
      <c r="C103" s="68"/>
      <c r="D103" s="68"/>
      <c r="E103" s="120"/>
      <c r="F103" s="68"/>
      <c r="G103" s="68"/>
      <c r="H103" s="68"/>
      <c r="I103" s="68"/>
      <c r="J103" s="68"/>
      <c r="K103" s="42"/>
      <c r="L103" s="42"/>
      <c r="M103" s="42"/>
    </row>
    <row r="104" spans="1:13" ht="12.75">
      <c r="A104" s="4" t="s">
        <v>233</v>
      </c>
      <c r="B104" s="4"/>
      <c r="C104" s="68"/>
      <c r="D104" s="108">
        <f>'P-L historical'!C26</f>
        <v>619858</v>
      </c>
      <c r="E104" s="120"/>
      <c r="F104" s="121">
        <f>'P-L historical'!E26</f>
        <v>561841</v>
      </c>
      <c r="G104" s="68"/>
      <c r="H104" s="108">
        <f>'P-L historical'!J26</f>
        <v>2387811</v>
      </c>
      <c r="I104" s="68"/>
      <c r="J104" s="121">
        <f>'P-L historical'!L26</f>
        <v>2116872</v>
      </c>
      <c r="K104" s="42"/>
      <c r="L104" s="42"/>
      <c r="M104" s="42"/>
    </row>
    <row r="105" spans="1:13" ht="12.75">
      <c r="A105" s="4" t="s">
        <v>84</v>
      </c>
      <c r="B105" s="4"/>
      <c r="C105" s="68"/>
      <c r="D105" s="62">
        <f>-D95</f>
        <v>-381186</v>
      </c>
      <c r="E105" s="54"/>
      <c r="F105" s="54">
        <f>-F95</f>
        <v>-515752</v>
      </c>
      <c r="G105" s="54"/>
      <c r="H105" s="62">
        <f>-H95</f>
        <v>-1389931</v>
      </c>
      <c r="I105" s="54"/>
      <c r="J105" s="54">
        <f>-J95</f>
        <v>-1561331</v>
      </c>
      <c r="K105" s="42"/>
      <c r="L105" s="42"/>
      <c r="M105" s="42"/>
    </row>
    <row r="106" spans="1:13" ht="12.75" customHeight="1">
      <c r="A106" s="4" t="s">
        <v>234</v>
      </c>
      <c r="B106" s="4"/>
      <c r="C106" s="68"/>
      <c r="D106" s="80">
        <v>2183</v>
      </c>
      <c r="E106" s="54"/>
      <c r="F106" s="91">
        <v>37916</v>
      </c>
      <c r="G106" s="54"/>
      <c r="H106" s="80">
        <f>D106-52051</f>
        <v>-49868</v>
      </c>
      <c r="I106" s="54"/>
      <c r="J106" s="80">
        <v>55254</v>
      </c>
      <c r="K106" s="42"/>
      <c r="L106" s="42"/>
      <c r="M106" s="42"/>
    </row>
    <row r="107" spans="1:13" ht="13.5" customHeight="1">
      <c r="A107" s="4" t="s">
        <v>103</v>
      </c>
      <c r="B107" s="4"/>
      <c r="C107" s="68"/>
      <c r="D107" s="62">
        <f>SUM(D104:D106)</f>
        <v>240855</v>
      </c>
      <c r="E107" s="120"/>
      <c r="F107" s="54">
        <f>SUM(F104:F106)</f>
        <v>84005</v>
      </c>
      <c r="G107" s="68"/>
      <c r="H107" s="62">
        <f>SUM(H104:H106)</f>
        <v>948012</v>
      </c>
      <c r="I107" s="68"/>
      <c r="J107" s="54">
        <f>SUM(J104:J106)</f>
        <v>610795</v>
      </c>
      <c r="K107" s="42"/>
      <c r="L107" s="42"/>
      <c r="M107" s="42"/>
    </row>
    <row r="108" spans="1:17" s="4" customFormat="1" ht="12.75">
      <c r="A108" s="4" t="s">
        <v>85</v>
      </c>
      <c r="C108" s="68"/>
      <c r="D108" s="62">
        <f>-120075</f>
        <v>-120075</v>
      </c>
      <c r="E108" s="54"/>
      <c r="F108" s="54">
        <v>-101277</v>
      </c>
      <c r="G108" s="54"/>
      <c r="H108" s="62">
        <f>D108-259015</f>
        <v>-379090</v>
      </c>
      <c r="I108" s="54"/>
      <c r="J108" s="62">
        <v>-374030</v>
      </c>
      <c r="K108" s="34"/>
      <c r="L108" s="34"/>
      <c r="M108" s="34"/>
      <c r="O108" s="13"/>
      <c r="Q108" s="13"/>
    </row>
    <row r="109" spans="1:17" s="4" customFormat="1" ht="12.75" customHeight="1">
      <c r="A109" s="4" t="s">
        <v>189</v>
      </c>
      <c r="C109" s="68"/>
      <c r="D109" s="80">
        <v>52816</v>
      </c>
      <c r="E109" s="54"/>
      <c r="F109" s="54">
        <v>422</v>
      </c>
      <c r="G109" s="54"/>
      <c r="H109" s="80">
        <f>D109-33153</f>
        <v>19663</v>
      </c>
      <c r="I109" s="54"/>
      <c r="J109" s="80">
        <v>69875</v>
      </c>
      <c r="K109" s="34"/>
      <c r="L109" s="34"/>
      <c r="M109" s="34"/>
      <c r="O109" s="13"/>
      <c r="Q109" s="13"/>
    </row>
    <row r="110" spans="1:17" s="4" customFormat="1" ht="13.5" thickBot="1">
      <c r="A110" s="4" t="s">
        <v>104</v>
      </c>
      <c r="C110" s="68"/>
      <c r="D110" s="111">
        <f>SUM(D107:D109)</f>
        <v>173596</v>
      </c>
      <c r="E110" s="120"/>
      <c r="F110" s="122">
        <f>SUM(F107:F109)</f>
        <v>-16850</v>
      </c>
      <c r="G110" s="68"/>
      <c r="H110" s="111">
        <f>SUM(H107:H109)</f>
        <v>588585</v>
      </c>
      <c r="I110" s="68"/>
      <c r="J110" s="122">
        <f>SUM(J107:J109)</f>
        <v>306640</v>
      </c>
      <c r="K110" s="34"/>
      <c r="L110" s="34"/>
      <c r="M110" s="34"/>
      <c r="O110" s="116"/>
      <c r="Q110" s="13"/>
    </row>
    <row r="111" spans="1:17" s="4" customFormat="1" ht="14.25" thickBot="1" thickTop="1">
      <c r="A111" s="69"/>
      <c r="B111" s="69"/>
      <c r="C111" s="69"/>
      <c r="D111" s="69"/>
      <c r="E111" s="69"/>
      <c r="F111" s="70"/>
      <c r="G111" s="69"/>
      <c r="H111" s="69"/>
      <c r="I111" s="69"/>
      <c r="J111" s="69"/>
      <c r="K111" s="34"/>
      <c r="L111" s="34"/>
      <c r="M111" s="34"/>
      <c r="O111" s="116"/>
      <c r="Q111" s="13"/>
    </row>
    <row r="112" spans="1:17" s="4" customFormat="1" ht="13.5" thickTop="1">
      <c r="A112" s="42"/>
      <c r="B112" s="42"/>
      <c r="C112" s="42"/>
      <c r="D112" s="42"/>
      <c r="E112" s="42"/>
      <c r="F112" s="90"/>
      <c r="G112" s="42"/>
      <c r="H112" s="42"/>
      <c r="I112" s="42"/>
      <c r="J112" s="42"/>
      <c r="K112" s="34"/>
      <c r="L112" s="34"/>
      <c r="M112" s="34"/>
      <c r="O112" s="13"/>
      <c r="Q112" s="13"/>
    </row>
    <row r="113" spans="1:17" s="4" customFormat="1" ht="12.75">
      <c r="A113" s="36"/>
      <c r="B113" s="36"/>
      <c r="C113" s="36"/>
      <c r="D113" s="36"/>
      <c r="E113" s="36"/>
      <c r="F113" s="62"/>
      <c r="G113" s="36"/>
      <c r="H113" s="36"/>
      <c r="I113" s="36"/>
      <c r="J113" s="36"/>
      <c r="K113" s="34"/>
      <c r="L113" s="34"/>
      <c r="M113" s="34"/>
      <c r="O113" s="13"/>
      <c r="Q113" s="13"/>
    </row>
    <row r="114" spans="1:17" s="4" customFormat="1" ht="12.75">
      <c r="A114" s="36"/>
      <c r="B114" s="36"/>
      <c r="C114" s="36"/>
      <c r="D114" s="36"/>
      <c r="E114" s="36"/>
      <c r="F114" s="62"/>
      <c r="G114" s="36"/>
      <c r="H114" s="108"/>
      <c r="I114" s="36"/>
      <c r="J114" s="36"/>
      <c r="K114" s="34"/>
      <c r="L114" s="34"/>
      <c r="M114" s="34"/>
      <c r="O114" s="13"/>
      <c r="Q114" s="13"/>
    </row>
    <row r="115" spans="1:17" s="4" customFormat="1" ht="12.75">
      <c r="A115" s="36"/>
      <c r="B115" s="36"/>
      <c r="C115" s="36"/>
      <c r="D115" s="36"/>
      <c r="E115" s="36"/>
      <c r="F115" s="62"/>
      <c r="G115" s="36"/>
      <c r="H115" s="36"/>
      <c r="I115" s="36"/>
      <c r="J115" s="36"/>
      <c r="K115" s="34"/>
      <c r="L115" s="34"/>
      <c r="M115" s="34"/>
      <c r="O115" s="13"/>
      <c r="Q115" s="13"/>
    </row>
    <row r="116" spans="1:17" s="4" customFormat="1" ht="12.75">
      <c r="A116" s="36"/>
      <c r="B116" s="36"/>
      <c r="C116" s="36"/>
      <c r="D116" s="36"/>
      <c r="E116" s="36"/>
      <c r="F116" s="62"/>
      <c r="G116" s="36"/>
      <c r="H116" s="36"/>
      <c r="I116" s="36"/>
      <c r="J116" s="36"/>
      <c r="K116" s="34"/>
      <c r="L116" s="34"/>
      <c r="M116" s="34"/>
      <c r="O116" s="13"/>
      <c r="Q116" s="13"/>
    </row>
    <row r="117" spans="1:17" s="4" customFormat="1" ht="12.75">
      <c r="A117" s="42"/>
      <c r="B117" s="42"/>
      <c r="C117" s="42"/>
      <c r="D117" s="42"/>
      <c r="E117" s="42"/>
      <c r="F117" s="90"/>
      <c r="G117" s="42"/>
      <c r="H117" s="42"/>
      <c r="I117" s="42"/>
      <c r="J117" s="42"/>
      <c r="K117" s="34"/>
      <c r="L117" s="34"/>
      <c r="M117" s="34"/>
      <c r="O117" s="13"/>
      <c r="Q117" s="13"/>
    </row>
    <row r="118" spans="1:17" s="4" customFormat="1" ht="18.75">
      <c r="A118" s="262" t="s">
        <v>0</v>
      </c>
      <c r="B118" s="262"/>
      <c r="C118" s="262"/>
      <c r="D118" s="262"/>
      <c r="E118" s="262"/>
      <c r="F118" s="262"/>
      <c r="G118" s="262"/>
      <c r="H118" s="262"/>
      <c r="I118" s="262"/>
      <c r="J118" s="262"/>
      <c r="K118" s="34"/>
      <c r="L118" s="34"/>
      <c r="M118" s="34"/>
      <c r="O118" s="13"/>
      <c r="Q118" s="13"/>
    </row>
    <row r="119" spans="1:17" s="4" customFormat="1" ht="18.75">
      <c r="A119" s="263" t="s">
        <v>126</v>
      </c>
      <c r="B119" s="263"/>
      <c r="C119" s="263"/>
      <c r="D119" s="263"/>
      <c r="E119" s="263"/>
      <c r="F119" s="263"/>
      <c r="G119" s="263"/>
      <c r="H119" s="263"/>
      <c r="I119" s="263"/>
      <c r="J119" s="263"/>
      <c r="K119" s="34"/>
      <c r="L119" s="34"/>
      <c r="M119" s="34"/>
      <c r="O119" s="13"/>
      <c r="Q119" s="13"/>
    </row>
    <row r="120" spans="1:17" s="4" customFormat="1" ht="13.5" thickBot="1">
      <c r="A120" s="69"/>
      <c r="B120" s="69"/>
      <c r="C120" s="69"/>
      <c r="D120" s="69"/>
      <c r="E120" s="69"/>
      <c r="F120" s="70"/>
      <c r="G120" s="69"/>
      <c r="H120" s="69"/>
      <c r="I120" s="69"/>
      <c r="J120" s="69"/>
      <c r="K120" s="34"/>
      <c r="L120" s="34"/>
      <c r="M120" s="34"/>
      <c r="O120" s="13"/>
      <c r="Q120" s="13"/>
    </row>
    <row r="121" spans="1:17" s="4" customFormat="1" ht="19.5" thickTop="1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34"/>
      <c r="L121" s="34"/>
      <c r="M121" s="34"/>
      <c r="O121" s="13"/>
      <c r="Q121" s="13"/>
    </row>
    <row r="122" spans="1:13" ht="15.75" customHeight="1">
      <c r="A122" s="4" t="s">
        <v>164</v>
      </c>
      <c r="B122" s="42"/>
      <c r="C122" s="42"/>
      <c r="D122" s="4"/>
      <c r="E122" s="4"/>
      <c r="F122" s="4"/>
      <c r="G122" s="4"/>
      <c r="H122" s="4"/>
      <c r="I122" s="95"/>
      <c r="J122" s="95"/>
      <c r="K122" s="42"/>
      <c r="L122" s="42"/>
      <c r="M122" s="42"/>
    </row>
    <row r="123" spans="1:13" ht="15.75" customHeight="1">
      <c r="A123" s="4" t="s">
        <v>184</v>
      </c>
      <c r="B123" s="42"/>
      <c r="C123" s="42"/>
      <c r="D123" s="4"/>
      <c r="E123" s="4"/>
      <c r="F123" s="4"/>
      <c r="G123" s="4"/>
      <c r="H123" s="4"/>
      <c r="I123" s="95"/>
      <c r="J123" s="95"/>
      <c r="K123" s="42"/>
      <c r="L123" s="42"/>
      <c r="M123" s="42"/>
    </row>
    <row r="124" spans="1:13" ht="15.75" customHeight="1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42"/>
      <c r="L124" s="42"/>
      <c r="M124" s="42"/>
    </row>
    <row r="125" spans="1:13" ht="15.75" customHeight="1">
      <c r="A125" s="4" t="s">
        <v>157</v>
      </c>
      <c r="B125" s="42"/>
      <c r="C125" s="42"/>
      <c r="D125" s="42"/>
      <c r="E125" s="42"/>
      <c r="F125" s="90"/>
      <c r="G125" s="42"/>
      <c r="H125" s="42"/>
      <c r="I125" s="42"/>
      <c r="J125" s="42"/>
      <c r="K125" s="42"/>
      <c r="L125" s="42"/>
      <c r="M125" s="42"/>
    </row>
    <row r="126" spans="1:13" ht="15.75" customHeight="1">
      <c r="A126" s="4"/>
      <c r="B126" s="42"/>
      <c r="C126" s="42"/>
      <c r="D126" s="42"/>
      <c r="E126" s="42"/>
      <c r="F126" s="90"/>
      <c r="G126" s="42"/>
      <c r="H126" s="42"/>
      <c r="I126" s="42"/>
      <c r="J126" s="42"/>
      <c r="K126" s="42"/>
      <c r="L126" s="42"/>
      <c r="M126" s="42"/>
    </row>
    <row r="127" spans="1:13" ht="15.75" customHeight="1">
      <c r="A127" s="4" t="s">
        <v>158</v>
      </c>
      <c r="B127" s="42"/>
      <c r="C127" s="42"/>
      <c r="D127" s="42"/>
      <c r="E127" s="42"/>
      <c r="F127" s="90"/>
      <c r="G127" s="42"/>
      <c r="H127" s="42"/>
      <c r="I127" s="42"/>
      <c r="J127" s="42"/>
      <c r="K127" s="42"/>
      <c r="L127" s="42"/>
      <c r="M127" s="42"/>
    </row>
    <row r="128" spans="1:13" ht="15.75" customHeight="1">
      <c r="A128" s="4" t="s">
        <v>110</v>
      </c>
      <c r="B128" s="42"/>
      <c r="C128" s="42"/>
      <c r="D128" s="42"/>
      <c r="E128" s="42"/>
      <c r="F128" s="90"/>
      <c r="G128" s="42"/>
      <c r="H128" s="42"/>
      <c r="I128" s="42"/>
      <c r="J128" s="42"/>
      <c r="K128" s="42"/>
      <c r="L128" s="42"/>
      <c r="M128" s="42"/>
    </row>
    <row r="129" spans="1:13" ht="15.75" customHeight="1">
      <c r="A129" s="4"/>
      <c r="B129" s="42"/>
      <c r="C129" s="42"/>
      <c r="D129" s="42"/>
      <c r="E129" s="42"/>
      <c r="F129" s="90"/>
      <c r="G129" s="42"/>
      <c r="H129" s="42"/>
      <c r="I129" s="42"/>
      <c r="J129" s="42"/>
      <c r="K129" s="42"/>
      <c r="L129" s="42"/>
      <c r="M129" s="42"/>
    </row>
    <row r="130" spans="1:13" ht="15.75" customHeight="1">
      <c r="A130" s="4" t="s">
        <v>159</v>
      </c>
      <c r="B130" s="42"/>
      <c r="C130" s="42"/>
      <c r="D130" s="42"/>
      <c r="E130" s="42"/>
      <c r="F130" s="90"/>
      <c r="G130" s="42"/>
      <c r="H130" s="42"/>
      <c r="I130" s="42"/>
      <c r="J130" s="42"/>
      <c r="K130" s="42"/>
      <c r="L130" s="42"/>
      <c r="M130" s="42"/>
    </row>
    <row r="131" spans="1:13" ht="15.75" customHeight="1">
      <c r="A131" s="4" t="s">
        <v>111</v>
      </c>
      <c r="B131" s="42"/>
      <c r="C131" s="42"/>
      <c r="D131" s="42"/>
      <c r="E131" s="42"/>
      <c r="F131" s="90"/>
      <c r="G131" s="42"/>
      <c r="H131" s="42"/>
      <c r="I131" s="42"/>
      <c r="J131" s="42"/>
      <c r="K131" s="42"/>
      <c r="L131" s="42"/>
      <c r="M131" s="42"/>
    </row>
    <row r="132" spans="1:13" ht="15.75" customHeight="1">
      <c r="A132" s="95"/>
      <c r="B132" s="95"/>
      <c r="C132" s="95"/>
      <c r="D132" s="95"/>
      <c r="E132" s="95"/>
      <c r="F132" s="95"/>
      <c r="G132" s="95"/>
      <c r="H132" s="95"/>
      <c r="I132" s="95"/>
      <c r="J132" s="95"/>
      <c r="K132" s="42"/>
      <c r="L132" s="42"/>
      <c r="M132" s="42"/>
    </row>
    <row r="133" spans="1:13" ht="15.75" customHeight="1">
      <c r="A133" s="42" t="s">
        <v>235</v>
      </c>
      <c r="B133" s="42"/>
      <c r="C133" s="42"/>
      <c r="D133" s="42"/>
      <c r="E133" s="42"/>
      <c r="F133" s="90"/>
      <c r="G133" s="42"/>
      <c r="H133" s="42"/>
      <c r="I133" s="42"/>
      <c r="J133" s="42"/>
      <c r="K133" s="42"/>
      <c r="L133" s="42"/>
      <c r="M133" s="42"/>
    </row>
    <row r="134" spans="1:13" ht="15.75" customHeight="1">
      <c r="A134" s="42" t="s">
        <v>242</v>
      </c>
      <c r="B134" s="42"/>
      <c r="C134" s="42"/>
      <c r="D134" s="42"/>
      <c r="E134" s="42"/>
      <c r="F134" s="90"/>
      <c r="G134" s="42"/>
      <c r="H134" s="42"/>
      <c r="I134" s="42"/>
      <c r="J134" s="42"/>
      <c r="K134" s="42"/>
      <c r="L134" s="42"/>
      <c r="M134" s="42"/>
    </row>
    <row r="135" spans="1:13" ht="15.75" customHeight="1">
      <c r="A135" s="42" t="s">
        <v>198</v>
      </c>
      <c r="B135" s="42"/>
      <c r="C135" s="42"/>
      <c r="D135" s="42"/>
      <c r="E135" s="42"/>
      <c r="F135" s="90"/>
      <c r="G135" s="42"/>
      <c r="H135" s="42"/>
      <c r="I135" s="42"/>
      <c r="J135" s="42"/>
      <c r="K135" s="42"/>
      <c r="L135" s="42"/>
      <c r="M135" s="42"/>
    </row>
    <row r="136" spans="1:13" ht="15.75" customHeight="1">
      <c r="A136" s="42" t="s">
        <v>199</v>
      </c>
      <c r="B136" s="42"/>
      <c r="C136" s="42"/>
      <c r="D136" s="42"/>
      <c r="E136" s="42"/>
      <c r="F136" s="90"/>
      <c r="G136" s="42"/>
      <c r="H136" s="42"/>
      <c r="I136" s="42"/>
      <c r="J136" s="42"/>
      <c r="K136" s="42"/>
      <c r="L136" s="42"/>
      <c r="M136" s="42"/>
    </row>
    <row r="137" spans="1:13" ht="15.75" customHeight="1">
      <c r="A137" s="42" t="s">
        <v>175</v>
      </c>
      <c r="B137" s="42"/>
      <c r="C137" s="42"/>
      <c r="D137" s="42"/>
      <c r="E137" s="42"/>
      <c r="F137" s="90"/>
      <c r="G137" s="42"/>
      <c r="H137" s="42"/>
      <c r="I137" s="42"/>
      <c r="J137" s="42"/>
      <c r="K137" s="42"/>
      <c r="L137" s="42"/>
      <c r="M137" s="42"/>
    </row>
    <row r="138" spans="1:13" ht="15.75" customHeight="1">
      <c r="A138" s="42"/>
      <c r="B138" s="42"/>
      <c r="C138" s="42"/>
      <c r="D138" s="42"/>
      <c r="E138" s="42"/>
      <c r="F138" s="90"/>
      <c r="G138" s="42"/>
      <c r="H138" s="42"/>
      <c r="I138" s="42"/>
      <c r="J138" s="42"/>
      <c r="K138" s="42"/>
      <c r="L138" s="42"/>
      <c r="M138" s="42"/>
    </row>
    <row r="139" spans="1:13" ht="15.75" customHeight="1">
      <c r="A139" s="36" t="s">
        <v>236</v>
      </c>
      <c r="B139" s="42"/>
      <c r="C139" s="42"/>
      <c r="D139" s="42"/>
      <c r="E139" s="42"/>
      <c r="F139" s="90"/>
      <c r="G139" s="42"/>
      <c r="H139" s="42"/>
      <c r="I139" s="42"/>
      <c r="J139" s="42"/>
      <c r="K139" s="42"/>
      <c r="L139" s="42"/>
      <c r="M139" s="42"/>
    </row>
    <row r="140" spans="1:13" ht="15.75" customHeight="1">
      <c r="A140" s="36" t="s">
        <v>160</v>
      </c>
      <c r="B140" s="42"/>
      <c r="C140" s="42"/>
      <c r="D140" s="42"/>
      <c r="E140" s="42"/>
      <c r="F140" s="90"/>
      <c r="G140" s="42"/>
      <c r="H140" s="42"/>
      <c r="I140" s="42"/>
      <c r="J140" s="42"/>
      <c r="K140" s="42"/>
      <c r="L140" s="42"/>
      <c r="M140" s="42"/>
    </row>
    <row r="141" spans="2:13" ht="15.75" customHeight="1">
      <c r="B141" s="42"/>
      <c r="C141" s="42"/>
      <c r="D141" s="42"/>
      <c r="E141" s="42"/>
      <c r="F141" s="90"/>
      <c r="G141" s="42"/>
      <c r="H141" s="42"/>
      <c r="I141" s="42"/>
      <c r="J141" s="42"/>
      <c r="K141" s="42"/>
      <c r="L141" s="42"/>
      <c r="M141" s="42"/>
    </row>
    <row r="142" spans="1:13" ht="15.75" customHeight="1">
      <c r="A142" s="36" t="s">
        <v>237</v>
      </c>
      <c r="B142" s="42"/>
      <c r="C142" s="42"/>
      <c r="D142" s="42"/>
      <c r="E142" s="42"/>
      <c r="F142" s="90"/>
      <c r="G142" s="42"/>
      <c r="H142" s="42"/>
      <c r="I142" s="42"/>
      <c r="J142" s="42"/>
      <c r="K142" s="42"/>
      <c r="L142" s="42"/>
      <c r="M142" s="42"/>
    </row>
    <row r="143" spans="1:13" ht="15.75" customHeight="1">
      <c r="A143" s="36" t="s">
        <v>160</v>
      </c>
      <c r="B143" s="42"/>
      <c r="C143" s="42"/>
      <c r="D143" s="42"/>
      <c r="E143" s="42"/>
      <c r="F143" s="90"/>
      <c r="G143" s="42"/>
      <c r="H143" s="42"/>
      <c r="I143" s="42"/>
      <c r="J143" s="42"/>
      <c r="K143" s="42"/>
      <c r="L143" s="42"/>
      <c r="M143" s="42"/>
    </row>
    <row r="144" spans="2:13" ht="15.75" customHeight="1">
      <c r="B144" s="42"/>
      <c r="C144" s="42"/>
      <c r="D144" s="42"/>
      <c r="E144" s="42"/>
      <c r="F144" s="90"/>
      <c r="G144" s="42"/>
      <c r="H144" s="42"/>
      <c r="I144" s="42"/>
      <c r="J144" s="42"/>
      <c r="K144" s="42"/>
      <c r="L144" s="42"/>
      <c r="M144" s="42"/>
    </row>
    <row r="145" spans="1:13" ht="15.75" customHeight="1">
      <c r="A145" s="36" t="s">
        <v>238</v>
      </c>
      <c r="B145" s="42"/>
      <c r="C145" s="42"/>
      <c r="D145" s="42"/>
      <c r="E145" s="42"/>
      <c r="F145" s="90"/>
      <c r="G145" s="42"/>
      <c r="H145" s="42"/>
      <c r="I145" s="42"/>
      <c r="J145" s="42"/>
      <c r="K145" s="42"/>
      <c r="L145" s="42"/>
      <c r="M145" s="42"/>
    </row>
    <row r="146" spans="1:13" ht="15.75" customHeight="1">
      <c r="A146" s="36" t="s">
        <v>161</v>
      </c>
      <c r="B146" s="42"/>
      <c r="C146" s="42"/>
      <c r="D146" s="42"/>
      <c r="E146" s="42"/>
      <c r="F146" s="90"/>
      <c r="K146" s="42"/>
      <c r="L146" s="42"/>
      <c r="M146" s="42"/>
    </row>
    <row r="147" spans="1:13" ht="15.75" customHeight="1">
      <c r="A147" s="42" t="s">
        <v>162</v>
      </c>
      <c r="B147" s="42"/>
      <c r="C147" s="42"/>
      <c r="D147" s="42"/>
      <c r="E147" s="42"/>
      <c r="F147" s="90"/>
      <c r="K147" s="42"/>
      <c r="L147" s="42"/>
      <c r="M147" s="42"/>
    </row>
    <row r="148" spans="1:13" ht="15.75" customHeight="1">
      <c r="A148" s="42" t="s">
        <v>163</v>
      </c>
      <c r="B148" s="42"/>
      <c r="C148" s="42"/>
      <c r="D148" s="42"/>
      <c r="E148" s="42"/>
      <c r="F148" s="90"/>
      <c r="K148" s="42"/>
      <c r="L148" s="42"/>
      <c r="M148" s="42"/>
    </row>
    <row r="149" spans="1:13" ht="15.75" customHeight="1">
      <c r="A149" s="42"/>
      <c r="B149" s="42"/>
      <c r="C149" s="42"/>
      <c r="D149" s="42"/>
      <c r="E149" s="42"/>
      <c r="F149" s="90"/>
      <c r="K149" s="42"/>
      <c r="L149" s="42"/>
      <c r="M149" s="42"/>
    </row>
    <row r="150" spans="1:13" ht="15.75" customHeight="1">
      <c r="A150" s="4" t="s">
        <v>239</v>
      </c>
      <c r="K150" s="42"/>
      <c r="L150" s="42"/>
      <c r="M150" s="42"/>
    </row>
    <row r="151" spans="1:13" ht="15.75" customHeight="1">
      <c r="A151" s="36" t="s">
        <v>87</v>
      </c>
      <c r="K151" s="42"/>
      <c r="L151" s="42"/>
      <c r="M151" s="42"/>
    </row>
    <row r="152" spans="11:13" ht="15.75" customHeight="1">
      <c r="K152" s="42"/>
      <c r="L152" s="42"/>
      <c r="M152" s="42"/>
    </row>
    <row r="153" spans="11:13" ht="15.75" customHeight="1">
      <c r="K153" s="42"/>
      <c r="L153" s="42"/>
      <c r="M153" s="42"/>
    </row>
    <row r="154" spans="11:13" ht="15.75" customHeight="1">
      <c r="K154" s="42"/>
      <c r="L154" s="42"/>
      <c r="M154" s="42"/>
    </row>
    <row r="155" spans="11:13" ht="15.75" customHeight="1">
      <c r="K155" s="42"/>
      <c r="L155" s="42"/>
      <c r="M155" s="42"/>
    </row>
    <row r="156" spans="11:13" ht="15.75" customHeight="1">
      <c r="K156" s="42"/>
      <c r="L156" s="42"/>
      <c r="M156" s="42"/>
    </row>
    <row r="157" spans="11:13" ht="15.75" customHeight="1">
      <c r="K157" s="42"/>
      <c r="L157" s="42"/>
      <c r="M157" s="42"/>
    </row>
    <row r="158" spans="11:13" ht="15.75" customHeight="1">
      <c r="K158" s="42"/>
      <c r="L158" s="42"/>
      <c r="M158" s="42"/>
    </row>
    <row r="159" spans="11:13" ht="15.75" customHeight="1">
      <c r="K159" s="42"/>
      <c r="L159" s="42"/>
      <c r="M159" s="42"/>
    </row>
    <row r="160" spans="11:13" ht="15.75" customHeight="1">
      <c r="K160" s="42"/>
      <c r="L160" s="42"/>
      <c r="M160" s="42"/>
    </row>
    <row r="161" spans="11:13" ht="15.75" customHeight="1">
      <c r="K161" s="42"/>
      <c r="L161" s="42"/>
      <c r="M161" s="42"/>
    </row>
    <row r="162" spans="11:13" ht="15.75" customHeight="1">
      <c r="K162" s="42"/>
      <c r="L162" s="42"/>
      <c r="M162" s="42"/>
    </row>
    <row r="163" spans="11:13" ht="15.75" customHeight="1">
      <c r="K163" s="42"/>
      <c r="L163" s="42"/>
      <c r="M163" s="42"/>
    </row>
    <row r="164" spans="11:13" ht="15.75" customHeight="1">
      <c r="K164" s="42"/>
      <c r="L164" s="42"/>
      <c r="M164" s="42"/>
    </row>
    <row r="165" spans="11:13" ht="15.75" customHeight="1">
      <c r="K165" s="42"/>
      <c r="L165" s="42"/>
      <c r="M165" s="42"/>
    </row>
    <row r="166" spans="11:13" ht="15.75" customHeight="1">
      <c r="K166" s="42"/>
      <c r="L166" s="42"/>
      <c r="M166" s="42"/>
    </row>
    <row r="167" spans="11:13" ht="15.75" customHeight="1">
      <c r="K167" s="42"/>
      <c r="L167" s="42"/>
      <c r="M167" s="42"/>
    </row>
    <row r="168" spans="11:13" ht="15.75" customHeight="1">
      <c r="K168" s="42"/>
      <c r="L168" s="42"/>
      <c r="M168" s="42"/>
    </row>
    <row r="169" spans="11:13" ht="15.75" customHeight="1">
      <c r="K169" s="42"/>
      <c r="L169" s="42"/>
      <c r="M169" s="42"/>
    </row>
    <row r="170" spans="11:13" ht="15.75" customHeight="1">
      <c r="K170" s="42"/>
      <c r="L170" s="42"/>
      <c r="M170" s="42"/>
    </row>
    <row r="171" spans="11:13" ht="15.75" customHeight="1">
      <c r="K171" s="42"/>
      <c r="L171" s="42"/>
      <c r="M171" s="42"/>
    </row>
    <row r="172" spans="11:13" ht="15.75" customHeight="1">
      <c r="K172" s="42"/>
      <c r="L172" s="42"/>
      <c r="M172" s="42"/>
    </row>
    <row r="173" spans="11:13" ht="15.75" customHeight="1">
      <c r="K173" s="42"/>
      <c r="L173" s="42"/>
      <c r="M173" s="42"/>
    </row>
    <row r="174" spans="11:13" ht="15.75" customHeight="1">
      <c r="K174" s="42"/>
      <c r="L174" s="42"/>
      <c r="M174" s="42"/>
    </row>
    <row r="175" spans="11:13" ht="15.75" customHeight="1">
      <c r="K175" s="42"/>
      <c r="L175" s="42"/>
      <c r="M175" s="42"/>
    </row>
    <row r="176" spans="11:13" ht="15.75" customHeight="1">
      <c r="K176" s="42"/>
      <c r="L176" s="42"/>
      <c r="M176" s="42"/>
    </row>
    <row r="177" spans="11:13" ht="15.75" customHeight="1">
      <c r="K177" s="42"/>
      <c r="L177" s="42"/>
      <c r="M177" s="42"/>
    </row>
    <row r="178" spans="11:13" ht="15.75" customHeight="1">
      <c r="K178" s="42"/>
      <c r="L178" s="42"/>
      <c r="M178" s="42"/>
    </row>
    <row r="179" spans="11:13" ht="15.75" customHeight="1">
      <c r="K179" s="42"/>
      <c r="L179" s="42"/>
      <c r="M179" s="42"/>
    </row>
    <row r="180" spans="11:13" ht="15.75" customHeight="1">
      <c r="K180" s="42"/>
      <c r="L180" s="42"/>
      <c r="M180" s="42"/>
    </row>
    <row r="181" spans="11:13" ht="15.75" customHeight="1">
      <c r="K181" s="42"/>
      <c r="L181" s="42"/>
      <c r="M181" s="42"/>
    </row>
    <row r="182" spans="11:13" ht="15.75" customHeight="1">
      <c r="K182" s="42"/>
      <c r="L182" s="42"/>
      <c r="M182" s="42"/>
    </row>
    <row r="183" spans="11:13" ht="15.75" customHeight="1">
      <c r="K183" s="42"/>
      <c r="L183" s="42"/>
      <c r="M183" s="42"/>
    </row>
    <row r="184" spans="11:13" ht="15.75" customHeight="1">
      <c r="K184" s="42"/>
      <c r="L184" s="42"/>
      <c r="M184" s="42"/>
    </row>
    <row r="185" spans="11:13" ht="15.75" customHeight="1">
      <c r="K185" s="42"/>
      <c r="L185" s="42"/>
      <c r="M185" s="42"/>
    </row>
    <row r="186" spans="11:13" ht="15.75" customHeight="1">
      <c r="K186" s="42"/>
      <c r="L186" s="42"/>
      <c r="M186" s="42"/>
    </row>
    <row r="187" spans="11:13" ht="15.75" customHeight="1">
      <c r="K187" s="42"/>
      <c r="L187" s="42"/>
      <c r="M187" s="42"/>
    </row>
    <row r="188" spans="11:13" ht="15.75" customHeight="1">
      <c r="K188" s="42"/>
      <c r="L188" s="42"/>
      <c r="M188" s="42"/>
    </row>
    <row r="189" spans="11:13" ht="15.75" customHeight="1">
      <c r="K189" s="42"/>
      <c r="L189" s="42"/>
      <c r="M189" s="42"/>
    </row>
    <row r="190" spans="11:13" ht="15.75" customHeight="1">
      <c r="K190" s="42"/>
      <c r="L190" s="42"/>
      <c r="M190" s="42"/>
    </row>
    <row r="191" spans="11:13" ht="15.75" customHeight="1">
      <c r="K191" s="42"/>
      <c r="L191" s="42"/>
      <c r="M191" s="42"/>
    </row>
    <row r="192" spans="11:13" ht="15.75" customHeight="1">
      <c r="K192" s="42"/>
      <c r="L192" s="42"/>
      <c r="M192" s="42"/>
    </row>
    <row r="193" spans="11:13" ht="15.75" customHeight="1">
      <c r="K193" s="42"/>
      <c r="L193" s="42"/>
      <c r="M193" s="42"/>
    </row>
    <row r="194" spans="11:13" ht="15.75" customHeight="1">
      <c r="K194" s="42"/>
      <c r="L194" s="42"/>
      <c r="M194" s="42"/>
    </row>
    <row r="195" spans="11:13" ht="15.75" customHeight="1">
      <c r="K195" s="42"/>
      <c r="L195" s="42"/>
      <c r="M195" s="42"/>
    </row>
    <row r="196" spans="11:13" ht="15.75" customHeight="1">
      <c r="K196" s="42"/>
      <c r="L196" s="42"/>
      <c r="M196" s="42"/>
    </row>
    <row r="197" spans="11:13" ht="15.75" customHeight="1">
      <c r="K197" s="42"/>
      <c r="L197" s="42"/>
      <c r="M197" s="42"/>
    </row>
    <row r="198" spans="11:13" ht="15.75" customHeight="1">
      <c r="K198" s="42"/>
      <c r="L198" s="42"/>
      <c r="M198" s="42"/>
    </row>
    <row r="199" spans="11:13" ht="15.75" customHeight="1">
      <c r="K199" s="42"/>
      <c r="L199" s="42"/>
      <c r="M199" s="42"/>
    </row>
    <row r="200" spans="11:13" ht="15.75" customHeight="1">
      <c r="K200" s="42"/>
      <c r="L200" s="42"/>
      <c r="M200" s="42"/>
    </row>
    <row r="201" spans="11:13" ht="15.75" customHeight="1">
      <c r="K201" s="42"/>
      <c r="L201" s="42"/>
      <c r="M201" s="42"/>
    </row>
    <row r="202" spans="11:13" ht="15.75" customHeight="1">
      <c r="K202" s="42"/>
      <c r="L202" s="42"/>
      <c r="M202" s="42"/>
    </row>
    <row r="203" spans="11:13" ht="15.75" customHeight="1">
      <c r="K203" s="42"/>
      <c r="L203" s="42"/>
      <c r="M203" s="42"/>
    </row>
    <row r="204" spans="11:13" ht="15.75" customHeight="1">
      <c r="K204" s="42"/>
      <c r="L204" s="42"/>
      <c r="M204" s="42"/>
    </row>
    <row r="205" spans="11:13" ht="15.75" customHeight="1">
      <c r="K205" s="42"/>
      <c r="L205" s="42"/>
      <c r="M205" s="42"/>
    </row>
    <row r="206" spans="11:13" ht="15.75" customHeight="1">
      <c r="K206" s="42"/>
      <c r="L206" s="42"/>
      <c r="M206" s="42"/>
    </row>
    <row r="207" spans="11:13" ht="15.75" customHeight="1">
      <c r="K207" s="42"/>
      <c r="L207" s="42"/>
      <c r="M207" s="42"/>
    </row>
    <row r="208" spans="11:13" ht="15.75" customHeight="1">
      <c r="K208" s="42"/>
      <c r="L208" s="42"/>
      <c r="M208" s="42"/>
    </row>
    <row r="209" spans="11:13" ht="15.75" customHeight="1">
      <c r="K209" s="42"/>
      <c r="L209" s="42"/>
      <c r="M209" s="42"/>
    </row>
    <row r="210" spans="11:13" ht="15.75" customHeight="1">
      <c r="K210" s="42"/>
      <c r="L210" s="42"/>
      <c r="M210" s="42"/>
    </row>
    <row r="211" spans="11:13" ht="15.75" customHeight="1">
      <c r="K211" s="42"/>
      <c r="L211" s="42"/>
      <c r="M211" s="42"/>
    </row>
    <row r="212" spans="11:13" ht="15.75" customHeight="1">
      <c r="K212" s="42"/>
      <c r="L212" s="42"/>
      <c r="M212" s="42"/>
    </row>
    <row r="213" spans="11:13" ht="15.75" customHeight="1">
      <c r="K213" s="42"/>
      <c r="L213" s="42"/>
      <c r="M213" s="42"/>
    </row>
    <row r="214" spans="11:13" ht="15.75" customHeight="1">
      <c r="K214" s="42"/>
      <c r="L214" s="42"/>
      <c r="M214" s="42"/>
    </row>
    <row r="215" spans="11:13" ht="15.75" customHeight="1">
      <c r="K215" s="42"/>
      <c r="L215" s="42"/>
      <c r="M215" s="42"/>
    </row>
    <row r="216" spans="11:13" ht="15.75" customHeight="1">
      <c r="K216" s="42"/>
      <c r="L216" s="42"/>
      <c r="M216" s="42"/>
    </row>
    <row r="217" spans="11:13" ht="15.75" customHeight="1">
      <c r="K217" s="42"/>
      <c r="L217" s="42"/>
      <c r="M217" s="42"/>
    </row>
    <row r="218" spans="11:13" ht="15.75" customHeight="1">
      <c r="K218" s="42"/>
      <c r="L218" s="42"/>
      <c r="M218" s="42"/>
    </row>
    <row r="219" spans="11:13" ht="15.75" customHeight="1">
      <c r="K219" s="42"/>
      <c r="L219" s="42"/>
      <c r="M219" s="42"/>
    </row>
    <row r="220" spans="11:13" ht="15.75" customHeight="1">
      <c r="K220" s="42"/>
      <c r="L220" s="42"/>
      <c r="M220" s="42"/>
    </row>
    <row r="221" spans="11:13" ht="15.75" customHeight="1">
      <c r="K221" s="42"/>
      <c r="L221" s="42"/>
      <c r="M221" s="42"/>
    </row>
    <row r="222" spans="11:13" ht="15.75" customHeight="1">
      <c r="K222" s="42"/>
      <c r="L222" s="42"/>
      <c r="M222" s="42"/>
    </row>
    <row r="223" spans="11:13" ht="15.75" customHeight="1">
      <c r="K223" s="42"/>
      <c r="L223" s="42"/>
      <c r="M223" s="42"/>
    </row>
    <row r="224" spans="11:13" ht="15.75" customHeight="1">
      <c r="K224" s="42"/>
      <c r="L224" s="42"/>
      <c r="M224" s="42"/>
    </row>
    <row r="225" spans="11:13" ht="15.75" customHeight="1">
      <c r="K225" s="42"/>
      <c r="L225" s="42"/>
      <c r="M225" s="42"/>
    </row>
    <row r="226" spans="11:13" ht="15.75" customHeight="1">
      <c r="K226" s="42"/>
      <c r="L226" s="42"/>
      <c r="M226" s="42"/>
    </row>
    <row r="227" spans="11:13" ht="15.75" customHeight="1">
      <c r="K227" s="42"/>
      <c r="L227" s="42"/>
      <c r="M227" s="42"/>
    </row>
    <row r="228" spans="11:13" ht="15.75" customHeight="1">
      <c r="K228" s="42"/>
      <c r="L228" s="42"/>
      <c r="M228" s="42"/>
    </row>
    <row r="229" spans="11:13" ht="15.75" customHeight="1">
      <c r="K229" s="42"/>
      <c r="L229" s="42"/>
      <c r="M229" s="42"/>
    </row>
    <row r="230" spans="11:13" ht="15.75" customHeight="1">
      <c r="K230" s="42"/>
      <c r="L230" s="42"/>
      <c r="M230" s="42"/>
    </row>
    <row r="231" spans="11:13" ht="15.75" customHeight="1">
      <c r="K231" s="42"/>
      <c r="L231" s="42"/>
      <c r="M231" s="42"/>
    </row>
    <row r="232" spans="11:13" ht="15.75" customHeight="1">
      <c r="K232" s="42"/>
      <c r="L232" s="42"/>
      <c r="M232" s="42"/>
    </row>
    <row r="233" spans="11:13" ht="15.75" customHeight="1">
      <c r="K233" s="42"/>
      <c r="L233" s="42"/>
      <c r="M233" s="42"/>
    </row>
    <row r="234" spans="11:13" ht="15.75" customHeight="1">
      <c r="K234" s="42"/>
      <c r="L234" s="42"/>
      <c r="M234" s="42"/>
    </row>
    <row r="235" spans="11:13" ht="15.75" customHeight="1">
      <c r="K235" s="42"/>
      <c r="L235" s="42"/>
      <c r="M235" s="42"/>
    </row>
    <row r="236" spans="11:13" ht="15.75" customHeight="1">
      <c r="K236" s="42"/>
      <c r="L236" s="42"/>
      <c r="M236" s="42"/>
    </row>
    <row r="237" spans="11:13" ht="15.75" customHeight="1">
      <c r="K237" s="42"/>
      <c r="L237" s="42"/>
      <c r="M237" s="42"/>
    </row>
    <row r="238" spans="11:13" ht="15.75" customHeight="1">
      <c r="K238" s="42"/>
      <c r="L238" s="42"/>
      <c r="M238" s="42"/>
    </row>
    <row r="239" spans="11:13" ht="15.75" customHeight="1">
      <c r="K239" s="42"/>
      <c r="L239" s="42"/>
      <c r="M239" s="42"/>
    </row>
    <row r="240" spans="11:13" ht="15.75" customHeight="1">
      <c r="K240" s="42"/>
      <c r="L240" s="42"/>
      <c r="M240" s="42"/>
    </row>
    <row r="241" spans="11:13" ht="15.75" customHeight="1">
      <c r="K241" s="42"/>
      <c r="L241" s="42"/>
      <c r="M241" s="42"/>
    </row>
    <row r="242" spans="11:13" ht="15.75" customHeight="1">
      <c r="K242" s="42"/>
      <c r="L242" s="42"/>
      <c r="M242" s="42"/>
    </row>
    <row r="243" spans="11:13" ht="15.75" customHeight="1">
      <c r="K243" s="42"/>
      <c r="L243" s="42"/>
      <c r="M243" s="42"/>
    </row>
    <row r="244" spans="11:13" ht="15.75" customHeight="1">
      <c r="K244" s="42"/>
      <c r="L244" s="42"/>
      <c r="M244" s="42"/>
    </row>
    <row r="245" spans="11:13" ht="15.75" customHeight="1">
      <c r="K245" s="42"/>
      <c r="L245" s="42"/>
      <c r="M245" s="42"/>
    </row>
    <row r="246" spans="11:13" ht="15.75" customHeight="1">
      <c r="K246" s="42"/>
      <c r="L246" s="42"/>
      <c r="M246" s="42"/>
    </row>
    <row r="247" spans="11:13" ht="15.75" customHeight="1">
      <c r="K247" s="42"/>
      <c r="L247" s="42"/>
      <c r="M247" s="42"/>
    </row>
    <row r="248" spans="11:13" ht="15.75" customHeight="1">
      <c r="K248" s="42"/>
      <c r="L248" s="42"/>
      <c r="M248" s="42"/>
    </row>
    <row r="249" spans="11:13" ht="15.75" customHeight="1">
      <c r="K249" s="42"/>
      <c r="L249" s="42"/>
      <c r="M249" s="42"/>
    </row>
    <row r="250" spans="11:13" ht="15.75" customHeight="1">
      <c r="K250" s="42"/>
      <c r="L250" s="42"/>
      <c r="M250" s="42"/>
    </row>
    <row r="251" spans="11:13" ht="15.75" customHeight="1">
      <c r="K251" s="42"/>
      <c r="L251" s="42"/>
      <c r="M251" s="42"/>
    </row>
    <row r="252" spans="11:13" ht="15.75" customHeight="1">
      <c r="K252" s="42"/>
      <c r="L252" s="42"/>
      <c r="M252" s="42"/>
    </row>
    <row r="253" spans="11:13" ht="15.75" customHeight="1">
      <c r="K253" s="42"/>
      <c r="L253" s="42"/>
      <c r="M253" s="42"/>
    </row>
    <row r="254" spans="11:13" ht="15.75" customHeight="1">
      <c r="K254" s="42"/>
      <c r="L254" s="42"/>
      <c r="M254" s="42"/>
    </row>
    <row r="255" spans="11:13" ht="15.75" customHeight="1">
      <c r="K255" s="42"/>
      <c r="L255" s="42"/>
      <c r="M255" s="42"/>
    </row>
    <row r="256" spans="11:13" ht="15.75" customHeight="1">
      <c r="K256" s="42"/>
      <c r="L256" s="42"/>
      <c r="M256" s="42"/>
    </row>
    <row r="257" spans="11:13" ht="15.75" customHeight="1">
      <c r="K257" s="42"/>
      <c r="L257" s="42"/>
      <c r="M257" s="42"/>
    </row>
    <row r="258" spans="11:13" ht="15.75" customHeight="1">
      <c r="K258" s="42"/>
      <c r="L258" s="42"/>
      <c r="M258" s="42"/>
    </row>
    <row r="259" spans="11:13" ht="15.75" customHeight="1">
      <c r="K259" s="42"/>
      <c r="L259" s="42"/>
      <c r="M259" s="42"/>
    </row>
    <row r="260" spans="11:13" ht="15.75" customHeight="1">
      <c r="K260" s="42"/>
      <c r="L260" s="42"/>
      <c r="M260" s="42"/>
    </row>
    <row r="261" spans="11:13" ht="15.75" customHeight="1">
      <c r="K261" s="42"/>
      <c r="L261" s="42"/>
      <c r="M261" s="42"/>
    </row>
    <row r="262" spans="11:13" ht="15.75" customHeight="1">
      <c r="K262" s="42"/>
      <c r="L262" s="42"/>
      <c r="M262" s="42"/>
    </row>
    <row r="263" spans="11:13" ht="15.75" customHeight="1">
      <c r="K263" s="42"/>
      <c r="L263" s="42"/>
      <c r="M263" s="42"/>
    </row>
    <row r="264" spans="11:13" ht="15.75" customHeight="1">
      <c r="K264" s="42"/>
      <c r="L264" s="42"/>
      <c r="M264" s="42"/>
    </row>
    <row r="265" spans="11:13" ht="15.75" customHeight="1">
      <c r="K265" s="42"/>
      <c r="L265" s="42"/>
      <c r="M265" s="42"/>
    </row>
    <row r="266" spans="11:13" ht="15.75" customHeight="1">
      <c r="K266" s="42"/>
      <c r="L266" s="42"/>
      <c r="M266" s="42"/>
    </row>
    <row r="267" spans="11:13" ht="15.75" customHeight="1">
      <c r="K267" s="42"/>
      <c r="L267" s="42"/>
      <c r="M267" s="42"/>
    </row>
    <row r="268" spans="11:13" ht="15.75" customHeight="1">
      <c r="K268" s="42"/>
      <c r="L268" s="42"/>
      <c r="M268" s="42"/>
    </row>
    <row r="269" spans="11:13" ht="15.75" customHeight="1">
      <c r="K269" s="42"/>
      <c r="L269" s="42"/>
      <c r="M269" s="42"/>
    </row>
    <row r="270" spans="11:13" ht="15.75" customHeight="1">
      <c r="K270" s="42"/>
      <c r="L270" s="42"/>
      <c r="M270" s="42"/>
    </row>
    <row r="271" spans="11:13" ht="15.75" customHeight="1">
      <c r="K271" s="42"/>
      <c r="L271" s="42"/>
      <c r="M271" s="42"/>
    </row>
    <row r="272" spans="11:13" ht="15.75" customHeight="1">
      <c r="K272" s="42"/>
      <c r="L272" s="42"/>
      <c r="M272" s="42"/>
    </row>
    <row r="273" spans="11:13" ht="15.75" customHeight="1">
      <c r="K273" s="42"/>
      <c r="L273" s="42"/>
      <c r="M273" s="42"/>
    </row>
    <row r="274" spans="11:13" ht="15.75" customHeight="1">
      <c r="K274" s="42"/>
      <c r="L274" s="42"/>
      <c r="M274" s="42"/>
    </row>
    <row r="275" spans="11:13" ht="15.75" customHeight="1">
      <c r="K275" s="42"/>
      <c r="L275" s="42"/>
      <c r="M275" s="42"/>
    </row>
    <row r="276" spans="11:13" ht="15.75" customHeight="1">
      <c r="K276" s="42"/>
      <c r="L276" s="42"/>
      <c r="M276" s="42"/>
    </row>
    <row r="277" spans="11:13" ht="15.75" customHeight="1">
      <c r="K277" s="42"/>
      <c r="L277" s="42"/>
      <c r="M277" s="42"/>
    </row>
    <row r="278" spans="11:13" ht="15.75" customHeight="1">
      <c r="K278" s="42"/>
      <c r="L278" s="42"/>
      <c r="M278" s="42"/>
    </row>
    <row r="279" spans="11:13" ht="15.75" customHeight="1">
      <c r="K279" s="42"/>
      <c r="L279" s="42"/>
      <c r="M279" s="42"/>
    </row>
    <row r="280" spans="11:13" ht="15.75" customHeight="1">
      <c r="K280" s="42"/>
      <c r="L280" s="42"/>
      <c r="M280" s="42"/>
    </row>
    <row r="281" spans="11:13" ht="15.75" customHeight="1">
      <c r="K281" s="42"/>
      <c r="L281" s="42"/>
      <c r="M281" s="42"/>
    </row>
    <row r="282" spans="11:13" ht="15.75" customHeight="1">
      <c r="K282" s="42"/>
      <c r="L282" s="42"/>
      <c r="M282" s="42"/>
    </row>
    <row r="283" spans="11:13" ht="15.75" customHeight="1">
      <c r="K283" s="42"/>
      <c r="L283" s="42"/>
      <c r="M283" s="42"/>
    </row>
    <row r="284" spans="11:13" ht="15.75" customHeight="1">
      <c r="K284" s="42"/>
      <c r="L284" s="42"/>
      <c r="M284" s="42"/>
    </row>
    <row r="285" spans="11:13" ht="15.75" customHeight="1">
      <c r="K285" s="42"/>
      <c r="L285" s="42"/>
      <c r="M285" s="42"/>
    </row>
    <row r="286" spans="11:13" ht="15.75" customHeight="1">
      <c r="K286" s="42"/>
      <c r="L286" s="42"/>
      <c r="M286" s="42"/>
    </row>
    <row r="287" spans="11:13" ht="15.75" customHeight="1">
      <c r="K287" s="42"/>
      <c r="L287" s="42"/>
      <c r="M287" s="42"/>
    </row>
    <row r="288" spans="11:13" ht="15.75" customHeight="1">
      <c r="K288" s="42"/>
      <c r="L288" s="42"/>
      <c r="M288" s="42"/>
    </row>
    <row r="289" spans="11:13" ht="15.75" customHeight="1">
      <c r="K289" s="42"/>
      <c r="L289" s="42"/>
      <c r="M289" s="42"/>
    </row>
    <row r="290" spans="11:13" ht="15.75" customHeight="1">
      <c r="K290" s="42"/>
      <c r="L290" s="42"/>
      <c r="M290" s="42"/>
    </row>
    <row r="291" spans="11:13" ht="15.75" customHeight="1">
      <c r="K291" s="42"/>
      <c r="L291" s="42"/>
      <c r="M291" s="42"/>
    </row>
    <row r="292" spans="11:13" ht="15.75" customHeight="1">
      <c r="K292" s="42"/>
      <c r="L292" s="42"/>
      <c r="M292" s="42"/>
    </row>
    <row r="293" spans="11:13" ht="15.75" customHeight="1">
      <c r="K293" s="42"/>
      <c r="L293" s="42"/>
      <c r="M293" s="42"/>
    </row>
    <row r="294" spans="11:13" ht="15.75" customHeight="1">
      <c r="K294" s="42"/>
      <c r="L294" s="42"/>
      <c r="M294" s="42"/>
    </row>
    <row r="295" spans="11:13" ht="15.75" customHeight="1">
      <c r="K295" s="42"/>
      <c r="L295" s="42"/>
      <c r="M295" s="42"/>
    </row>
    <row r="296" spans="11:13" ht="15.75" customHeight="1">
      <c r="K296" s="42"/>
      <c r="L296" s="42"/>
      <c r="M296" s="42"/>
    </row>
    <row r="297" spans="11:13" ht="15.75" customHeight="1">
      <c r="K297" s="42"/>
      <c r="L297" s="42"/>
      <c r="M297" s="42"/>
    </row>
    <row r="298" spans="11:13" ht="15.75" customHeight="1">
      <c r="K298" s="42"/>
      <c r="L298" s="42"/>
      <c r="M298" s="42"/>
    </row>
    <row r="299" spans="11:13" ht="15.75" customHeight="1">
      <c r="K299" s="42"/>
      <c r="L299" s="42"/>
      <c r="M299" s="42"/>
    </row>
    <row r="300" spans="11:13" ht="15.75" customHeight="1">
      <c r="K300" s="42"/>
      <c r="L300" s="42"/>
      <c r="M300" s="42"/>
    </row>
    <row r="301" spans="11:13" ht="15.75" customHeight="1">
      <c r="K301" s="42"/>
      <c r="L301" s="42"/>
      <c r="M301" s="42"/>
    </row>
    <row r="302" spans="11:13" ht="15.75" customHeight="1">
      <c r="K302" s="42"/>
      <c r="L302" s="42"/>
      <c r="M302" s="42"/>
    </row>
    <row r="303" spans="11:13" ht="15.75" customHeight="1">
      <c r="K303" s="42"/>
      <c r="L303" s="42"/>
      <c r="M303" s="42"/>
    </row>
    <row r="304" spans="11:13" ht="15.75" customHeight="1">
      <c r="K304" s="42"/>
      <c r="L304" s="42"/>
      <c r="M304" s="42"/>
    </row>
    <row r="305" spans="11:13" ht="15.75" customHeight="1">
      <c r="K305" s="42"/>
      <c r="L305" s="42"/>
      <c r="M305" s="42"/>
    </row>
    <row r="306" spans="11:13" ht="15.75" customHeight="1">
      <c r="K306" s="42"/>
      <c r="L306" s="42"/>
      <c r="M306" s="42"/>
    </row>
    <row r="307" spans="11:13" ht="15.75" customHeight="1">
      <c r="K307" s="42"/>
      <c r="L307" s="42"/>
      <c r="M307" s="42"/>
    </row>
    <row r="308" spans="11:13" ht="15.75" customHeight="1">
      <c r="K308" s="42"/>
      <c r="L308" s="42"/>
      <c r="M308" s="42"/>
    </row>
    <row r="309" spans="11:13" ht="15.75" customHeight="1">
      <c r="K309" s="42"/>
      <c r="L309" s="42"/>
      <c r="M309" s="42"/>
    </row>
    <row r="310" spans="11:13" ht="15.75" customHeight="1">
      <c r="K310" s="42"/>
      <c r="L310" s="42"/>
      <c r="M310" s="42"/>
    </row>
    <row r="311" spans="11:13" ht="15.75" customHeight="1">
      <c r="K311" s="42"/>
      <c r="L311" s="42"/>
      <c r="M311" s="42"/>
    </row>
    <row r="312" spans="11:13" ht="15.75" customHeight="1">
      <c r="K312" s="42"/>
      <c r="L312" s="42"/>
      <c r="M312" s="42"/>
    </row>
    <row r="313" spans="11:13" ht="15.75" customHeight="1">
      <c r="K313" s="42"/>
      <c r="L313" s="42"/>
      <c r="M313" s="42"/>
    </row>
    <row r="314" spans="11:13" ht="15.75" customHeight="1">
      <c r="K314" s="42"/>
      <c r="L314" s="42"/>
      <c r="M314" s="42"/>
    </row>
    <row r="315" spans="11:13" ht="15.75" customHeight="1">
      <c r="K315" s="42"/>
      <c r="L315" s="42"/>
      <c r="M315" s="42"/>
    </row>
    <row r="316" spans="11:13" ht="15.75" customHeight="1">
      <c r="K316" s="42"/>
      <c r="L316" s="42"/>
      <c r="M316" s="42"/>
    </row>
    <row r="317" spans="11:13" ht="15.75" customHeight="1">
      <c r="K317" s="42"/>
      <c r="L317" s="42"/>
      <c r="M317" s="42"/>
    </row>
    <row r="318" spans="11:13" ht="15.75" customHeight="1">
      <c r="K318" s="42"/>
      <c r="L318" s="42"/>
      <c r="M318" s="42"/>
    </row>
    <row r="319" spans="11:13" ht="15.75" customHeight="1">
      <c r="K319" s="42"/>
      <c r="L319" s="42"/>
      <c r="M319" s="42"/>
    </row>
    <row r="320" spans="11:13" ht="15.75" customHeight="1">
      <c r="K320" s="42"/>
      <c r="L320" s="42"/>
      <c r="M320" s="42"/>
    </row>
    <row r="321" spans="11:13" ht="15.75" customHeight="1">
      <c r="K321" s="42"/>
      <c r="L321" s="42"/>
      <c r="M321" s="42"/>
    </row>
    <row r="322" spans="11:13" ht="15.75" customHeight="1">
      <c r="K322" s="42"/>
      <c r="L322" s="42"/>
      <c r="M322" s="42"/>
    </row>
    <row r="323" spans="11:13" ht="15.75" customHeight="1">
      <c r="K323" s="42"/>
      <c r="L323" s="42"/>
      <c r="M323" s="42"/>
    </row>
    <row r="324" spans="11:13" ht="15.75" customHeight="1">
      <c r="K324" s="42"/>
      <c r="L324" s="42"/>
      <c r="M324" s="42"/>
    </row>
    <row r="325" spans="11:13" ht="15.75" customHeight="1">
      <c r="K325" s="42"/>
      <c r="L325" s="42"/>
      <c r="M325" s="42"/>
    </row>
    <row r="326" spans="11:13" ht="15.75" customHeight="1">
      <c r="K326" s="42"/>
      <c r="L326" s="42"/>
      <c r="M326" s="42"/>
    </row>
    <row r="327" spans="11:13" ht="15.75" customHeight="1">
      <c r="K327" s="42"/>
      <c r="L327" s="42"/>
      <c r="M327" s="42"/>
    </row>
    <row r="328" spans="11:13" ht="15.75" customHeight="1">
      <c r="K328" s="42"/>
      <c r="L328" s="42"/>
      <c r="M328" s="42"/>
    </row>
    <row r="329" spans="11:13" ht="15.75" customHeight="1">
      <c r="K329" s="42"/>
      <c r="L329" s="42"/>
      <c r="M329" s="42"/>
    </row>
    <row r="330" spans="11:13" ht="15.75" customHeight="1">
      <c r="K330" s="42"/>
      <c r="L330" s="42"/>
      <c r="M330" s="42"/>
    </row>
    <row r="331" spans="11:13" ht="15.75" customHeight="1">
      <c r="K331" s="42"/>
      <c r="L331" s="42"/>
      <c r="M331" s="42"/>
    </row>
    <row r="332" spans="11:13" ht="15.75" customHeight="1">
      <c r="K332" s="42"/>
      <c r="L332" s="42"/>
      <c r="M332" s="42"/>
    </row>
    <row r="333" spans="11:13" ht="15.75" customHeight="1">
      <c r="K333" s="42"/>
      <c r="L333" s="42"/>
      <c r="M333" s="42"/>
    </row>
    <row r="334" spans="11:13" ht="15.75" customHeight="1">
      <c r="K334" s="42"/>
      <c r="L334" s="42"/>
      <c r="M334" s="42"/>
    </row>
    <row r="335" spans="11:13" ht="15.75" customHeight="1">
      <c r="K335" s="42"/>
      <c r="L335" s="42"/>
      <c r="M335" s="42"/>
    </row>
    <row r="336" spans="11:13" ht="15.75" customHeight="1">
      <c r="K336" s="42"/>
      <c r="L336" s="42"/>
      <c r="M336" s="42"/>
    </row>
    <row r="337" spans="11:13" ht="15.75" customHeight="1">
      <c r="K337" s="42"/>
      <c r="L337" s="42"/>
      <c r="M337" s="42"/>
    </row>
    <row r="338" spans="11:13" ht="15.75" customHeight="1">
      <c r="K338" s="42"/>
      <c r="L338" s="42"/>
      <c r="M338" s="42"/>
    </row>
    <row r="339" spans="11:13" ht="15.75" customHeight="1">
      <c r="K339" s="42"/>
      <c r="L339" s="42"/>
      <c r="M339" s="42"/>
    </row>
    <row r="340" spans="11:13" ht="15.75" customHeight="1">
      <c r="K340" s="42"/>
      <c r="L340" s="42"/>
      <c r="M340" s="42"/>
    </row>
    <row r="341" spans="11:13" ht="15.75" customHeight="1">
      <c r="K341" s="42"/>
      <c r="L341" s="42"/>
      <c r="M341" s="42"/>
    </row>
    <row r="342" spans="11:13" ht="15.75" customHeight="1">
      <c r="K342" s="42"/>
      <c r="L342" s="42"/>
      <c r="M342" s="42"/>
    </row>
    <row r="343" spans="11:13" ht="15.75" customHeight="1">
      <c r="K343" s="42"/>
      <c r="L343" s="42"/>
      <c r="M343" s="42"/>
    </row>
    <row r="344" spans="11:13" ht="15.75" customHeight="1">
      <c r="K344" s="42"/>
      <c r="L344" s="42"/>
      <c r="M344" s="42"/>
    </row>
    <row r="345" spans="11:13" ht="15.75" customHeight="1">
      <c r="K345" s="42"/>
      <c r="L345" s="42"/>
      <c r="M345" s="42"/>
    </row>
    <row r="346" spans="11:13" ht="15.75" customHeight="1">
      <c r="K346" s="42"/>
      <c r="L346" s="42"/>
      <c r="M346" s="42"/>
    </row>
    <row r="347" spans="11:13" ht="15.75" customHeight="1">
      <c r="K347" s="42"/>
      <c r="L347" s="42"/>
      <c r="M347" s="42"/>
    </row>
    <row r="348" spans="11:13" ht="15.75" customHeight="1">
      <c r="K348" s="42"/>
      <c r="L348" s="42"/>
      <c r="M348" s="42"/>
    </row>
    <row r="349" spans="11:13" ht="15.75" customHeight="1">
      <c r="K349" s="42"/>
      <c r="L349" s="42"/>
      <c r="M349" s="42"/>
    </row>
    <row r="350" spans="11:13" ht="15.75" customHeight="1">
      <c r="K350" s="42"/>
      <c r="L350" s="42"/>
      <c r="M350" s="42"/>
    </row>
    <row r="351" spans="11:13" ht="15.75" customHeight="1">
      <c r="K351" s="42"/>
      <c r="L351" s="42"/>
      <c r="M351" s="42"/>
    </row>
    <row r="352" spans="11:13" ht="15.75" customHeight="1">
      <c r="K352" s="42"/>
      <c r="L352" s="42"/>
      <c r="M352" s="42"/>
    </row>
    <row r="353" spans="11:13" ht="15.75" customHeight="1">
      <c r="K353" s="42"/>
      <c r="L353" s="42"/>
      <c r="M353" s="42"/>
    </row>
    <row r="354" spans="11:13" ht="15.75" customHeight="1">
      <c r="K354" s="42"/>
      <c r="L354" s="42"/>
      <c r="M354" s="42"/>
    </row>
    <row r="355" spans="11:13" ht="15.75" customHeight="1">
      <c r="K355" s="42"/>
      <c r="L355" s="42"/>
      <c r="M355" s="42"/>
    </row>
    <row r="356" spans="11:13" ht="15.75" customHeight="1">
      <c r="K356" s="42"/>
      <c r="L356" s="42"/>
      <c r="M356" s="42"/>
    </row>
    <row r="357" spans="11:13" ht="15.75" customHeight="1">
      <c r="K357" s="42"/>
      <c r="L357" s="42"/>
      <c r="M357" s="42"/>
    </row>
    <row r="358" spans="11:13" ht="15.75" customHeight="1">
      <c r="K358" s="42"/>
      <c r="L358" s="42"/>
      <c r="M358" s="42"/>
    </row>
    <row r="359" spans="11:13" ht="15.75" customHeight="1">
      <c r="K359" s="42"/>
      <c r="L359" s="42"/>
      <c r="M359" s="42"/>
    </row>
    <row r="360" spans="11:13" ht="15.75" customHeight="1">
      <c r="K360" s="42"/>
      <c r="L360" s="42"/>
      <c r="M360" s="42"/>
    </row>
    <row r="361" spans="11:13" ht="15.75" customHeight="1">
      <c r="K361" s="42"/>
      <c r="L361" s="42"/>
      <c r="M361" s="42"/>
    </row>
    <row r="362" spans="11:13" ht="15.75" customHeight="1">
      <c r="K362" s="42"/>
      <c r="L362" s="42"/>
      <c r="M362" s="42"/>
    </row>
    <row r="363" spans="11:13" ht="15.75" customHeight="1">
      <c r="K363" s="42"/>
      <c r="L363" s="42"/>
      <c r="M363" s="42"/>
    </row>
    <row r="364" spans="11:13" ht="15.75" customHeight="1">
      <c r="K364" s="42"/>
      <c r="L364" s="42"/>
      <c r="M364" s="42"/>
    </row>
    <row r="365" spans="11:13" ht="15.75" customHeight="1">
      <c r="K365" s="42"/>
      <c r="L365" s="42"/>
      <c r="M365" s="42"/>
    </row>
    <row r="366" spans="11:13" ht="15.75" customHeight="1">
      <c r="K366" s="42"/>
      <c r="L366" s="42"/>
      <c r="M366" s="42"/>
    </row>
    <row r="367" spans="11:13" ht="15.75" customHeight="1">
      <c r="K367" s="42"/>
      <c r="L367" s="42"/>
      <c r="M367" s="42"/>
    </row>
    <row r="368" spans="11:13" ht="15.75" customHeight="1">
      <c r="K368" s="42"/>
      <c r="L368" s="42"/>
      <c r="M368" s="42"/>
    </row>
    <row r="369" spans="11:13" ht="15.75" customHeight="1">
      <c r="K369" s="42"/>
      <c r="L369" s="42"/>
      <c r="M369" s="42"/>
    </row>
    <row r="370" spans="11:13" ht="15.75" customHeight="1">
      <c r="K370" s="42"/>
      <c r="L370" s="42"/>
      <c r="M370" s="42"/>
    </row>
    <row r="371" spans="11:13" ht="15.75" customHeight="1">
      <c r="K371" s="42"/>
      <c r="L371" s="42"/>
      <c r="M371" s="42"/>
    </row>
    <row r="372" spans="11:13" ht="15.75" customHeight="1">
      <c r="K372" s="42"/>
      <c r="L372" s="42"/>
      <c r="M372" s="42"/>
    </row>
    <row r="373" spans="11:13" ht="15.75" customHeight="1">
      <c r="K373" s="42"/>
      <c r="L373" s="42"/>
      <c r="M373" s="42"/>
    </row>
    <row r="374" spans="11:13" ht="15.75" customHeight="1">
      <c r="K374" s="42"/>
      <c r="L374" s="42"/>
      <c r="M374" s="42"/>
    </row>
    <row r="375" spans="11:13" ht="15.75" customHeight="1">
      <c r="K375" s="42"/>
      <c r="L375" s="42"/>
      <c r="M375" s="42"/>
    </row>
    <row r="376" spans="11:13" ht="15.75" customHeight="1">
      <c r="K376" s="42"/>
      <c r="L376" s="42"/>
      <c r="M376" s="42"/>
    </row>
    <row r="377" spans="11:13" ht="15.75" customHeight="1">
      <c r="K377" s="42"/>
      <c r="L377" s="42"/>
      <c r="M377" s="42"/>
    </row>
    <row r="378" spans="11:13" ht="15.75" customHeight="1">
      <c r="K378" s="42"/>
      <c r="L378" s="42"/>
      <c r="M378" s="42"/>
    </row>
    <row r="379" spans="11:13" ht="15.75" customHeight="1">
      <c r="K379" s="42"/>
      <c r="L379" s="42"/>
      <c r="M379" s="42"/>
    </row>
    <row r="380" spans="11:13" ht="15.75" customHeight="1">
      <c r="K380" s="42"/>
      <c r="L380" s="42"/>
      <c r="M380" s="42"/>
    </row>
    <row r="381" spans="11:13" ht="15.75" customHeight="1">
      <c r="K381" s="42"/>
      <c r="L381" s="42"/>
      <c r="M381" s="42"/>
    </row>
    <row r="382" spans="11:13" ht="15.75" customHeight="1">
      <c r="K382" s="42"/>
      <c r="L382" s="42"/>
      <c r="M382" s="42"/>
    </row>
    <row r="383" spans="11:13" ht="15.75" customHeight="1">
      <c r="K383" s="42"/>
      <c r="L383" s="42"/>
      <c r="M383" s="42"/>
    </row>
    <row r="384" spans="11:13" ht="15.75" customHeight="1">
      <c r="K384" s="42"/>
      <c r="L384" s="42"/>
      <c r="M384" s="42"/>
    </row>
    <row r="385" spans="11:13" ht="15.75" customHeight="1">
      <c r="K385" s="42"/>
      <c r="L385" s="42"/>
      <c r="M385" s="42"/>
    </row>
    <row r="386" spans="11:13" ht="15.75" customHeight="1">
      <c r="K386" s="42"/>
      <c r="L386" s="42"/>
      <c r="M386" s="42"/>
    </row>
    <row r="387" spans="11:13" ht="15.75" customHeight="1">
      <c r="K387" s="42"/>
      <c r="L387" s="42"/>
      <c r="M387" s="42"/>
    </row>
    <row r="388" spans="11:13" ht="15.75" customHeight="1">
      <c r="K388" s="42"/>
      <c r="L388" s="42"/>
      <c r="M388" s="42"/>
    </row>
    <row r="389" spans="11:13" ht="15.75" customHeight="1">
      <c r="K389" s="42"/>
      <c r="L389" s="42"/>
      <c r="M389" s="42"/>
    </row>
    <row r="390" spans="11:13" ht="15.75" customHeight="1">
      <c r="K390" s="42"/>
      <c r="L390" s="42"/>
      <c r="M390" s="42"/>
    </row>
    <row r="391" spans="11:13" ht="15.75" customHeight="1">
      <c r="K391" s="42"/>
      <c r="L391" s="42"/>
      <c r="M391" s="42"/>
    </row>
    <row r="392" spans="11:13" ht="15.75" customHeight="1">
      <c r="K392" s="42"/>
      <c r="L392" s="42"/>
      <c r="M392" s="42"/>
    </row>
    <row r="393" spans="11:13" ht="15.75" customHeight="1">
      <c r="K393" s="42"/>
      <c r="L393" s="42"/>
      <c r="M393" s="42"/>
    </row>
    <row r="394" spans="11:13" ht="15.75" customHeight="1">
      <c r="K394" s="42"/>
      <c r="L394" s="42"/>
      <c r="M394" s="42"/>
    </row>
    <row r="395" spans="11:13" ht="15.75" customHeight="1">
      <c r="K395" s="42"/>
      <c r="L395" s="42"/>
      <c r="M395" s="42"/>
    </row>
    <row r="396" spans="11:13" ht="15.75" customHeight="1">
      <c r="K396" s="42"/>
      <c r="L396" s="42"/>
      <c r="M396" s="42"/>
    </row>
    <row r="397" spans="11:13" ht="15.75" customHeight="1">
      <c r="K397" s="42"/>
      <c r="L397" s="42"/>
      <c r="M397" s="42"/>
    </row>
    <row r="398" spans="11:13" ht="15.75" customHeight="1">
      <c r="K398" s="42"/>
      <c r="L398" s="42"/>
      <c r="M398" s="42"/>
    </row>
    <row r="399" spans="11:13" ht="15.75" customHeight="1">
      <c r="K399" s="42"/>
      <c r="L399" s="42"/>
      <c r="M399" s="42"/>
    </row>
    <row r="400" spans="11:13" ht="15.75" customHeight="1">
      <c r="K400" s="42"/>
      <c r="L400" s="42"/>
      <c r="M400" s="42"/>
    </row>
    <row r="401" spans="11:13" ht="15.75" customHeight="1">
      <c r="K401" s="42"/>
      <c r="L401" s="42"/>
      <c r="M401" s="42"/>
    </row>
    <row r="402" spans="11:13" ht="15.75" customHeight="1">
      <c r="K402" s="42"/>
      <c r="L402" s="42"/>
      <c r="M402" s="42"/>
    </row>
    <row r="403" spans="11:13" ht="15.75" customHeight="1">
      <c r="K403" s="42"/>
      <c r="L403" s="42"/>
      <c r="M403" s="42"/>
    </row>
    <row r="404" spans="11:13" ht="15.75" customHeight="1">
      <c r="K404" s="42"/>
      <c r="L404" s="42"/>
      <c r="M404" s="42"/>
    </row>
    <row r="405" spans="11:13" ht="15.75" customHeight="1">
      <c r="K405" s="42"/>
      <c r="L405" s="42"/>
      <c r="M405" s="42"/>
    </row>
    <row r="406" spans="11:13" ht="15.75" customHeight="1">
      <c r="K406" s="42"/>
      <c r="L406" s="42"/>
      <c r="M406" s="42"/>
    </row>
    <row r="407" spans="11:13" ht="15.75" customHeight="1">
      <c r="K407" s="42"/>
      <c r="L407" s="42"/>
      <c r="M407" s="42"/>
    </row>
    <row r="408" spans="11:13" ht="15.75" customHeight="1">
      <c r="K408" s="42"/>
      <c r="L408" s="42"/>
      <c r="M408" s="42"/>
    </row>
    <row r="409" spans="11:13" ht="15.75" customHeight="1">
      <c r="K409" s="42"/>
      <c r="L409" s="42"/>
      <c r="M409" s="42"/>
    </row>
    <row r="410" spans="11:13" ht="15.75" customHeight="1">
      <c r="K410" s="42"/>
      <c r="L410" s="42"/>
      <c r="M410" s="42"/>
    </row>
    <row r="411" spans="11:13" ht="15.75" customHeight="1">
      <c r="K411" s="42"/>
      <c r="L411" s="42"/>
      <c r="M411" s="42"/>
    </row>
    <row r="412" spans="11:13" ht="15.75" customHeight="1">
      <c r="K412" s="42"/>
      <c r="L412" s="42"/>
      <c r="M412" s="42"/>
    </row>
    <row r="413" spans="11:13" ht="15.75" customHeight="1">
      <c r="K413" s="42"/>
      <c r="L413" s="42"/>
      <c r="M413" s="42"/>
    </row>
    <row r="414" spans="11:13" ht="15.75" customHeight="1">
      <c r="K414" s="42"/>
      <c r="L414" s="42"/>
      <c r="M414" s="42"/>
    </row>
    <row r="415" spans="11:13" ht="15.75" customHeight="1">
      <c r="K415" s="42"/>
      <c r="L415" s="42"/>
      <c r="M415" s="42"/>
    </row>
    <row r="416" spans="11:13" ht="15.75" customHeight="1">
      <c r="K416" s="42"/>
      <c r="L416" s="42"/>
      <c r="M416" s="42"/>
    </row>
    <row r="417" spans="11:13" ht="15.75" customHeight="1">
      <c r="K417" s="42"/>
      <c r="L417" s="42"/>
      <c r="M417" s="42"/>
    </row>
    <row r="418" spans="11:13" ht="15.75" customHeight="1">
      <c r="K418" s="42"/>
      <c r="L418" s="42"/>
      <c r="M418" s="42"/>
    </row>
    <row r="419" spans="11:13" ht="15.75" customHeight="1">
      <c r="K419" s="42"/>
      <c r="L419" s="42"/>
      <c r="M419" s="42"/>
    </row>
    <row r="420" spans="11:13" ht="15.75" customHeight="1">
      <c r="K420" s="42"/>
      <c r="L420" s="42"/>
      <c r="M420" s="42"/>
    </row>
    <row r="421" spans="11:13" ht="15.75" customHeight="1">
      <c r="K421" s="42"/>
      <c r="L421" s="42"/>
      <c r="M421" s="42"/>
    </row>
    <row r="422" spans="11:13" ht="15.75" customHeight="1">
      <c r="K422" s="42"/>
      <c r="L422" s="42"/>
      <c r="M422" s="42"/>
    </row>
    <row r="423" spans="11:13" ht="15.75" customHeight="1">
      <c r="K423" s="42"/>
      <c r="L423" s="42"/>
      <c r="M423" s="42"/>
    </row>
    <row r="424" spans="11:13" ht="15.75" customHeight="1">
      <c r="K424" s="42"/>
      <c r="L424" s="42"/>
      <c r="M424" s="42"/>
    </row>
    <row r="425" spans="11:13" ht="15.75" customHeight="1">
      <c r="K425" s="42"/>
      <c r="L425" s="42"/>
      <c r="M425" s="42"/>
    </row>
    <row r="426" spans="11:13" ht="15.75" customHeight="1">
      <c r="K426" s="42"/>
      <c r="L426" s="42"/>
      <c r="M426" s="42"/>
    </row>
    <row r="427" spans="11:13" ht="15.75" customHeight="1">
      <c r="K427" s="42"/>
      <c r="L427" s="42"/>
      <c r="M427" s="42"/>
    </row>
    <row r="428" spans="11:13" ht="15.75" customHeight="1">
      <c r="K428" s="42"/>
      <c r="L428" s="42"/>
      <c r="M428" s="42"/>
    </row>
    <row r="429" spans="11:13" ht="15.75" customHeight="1">
      <c r="K429" s="42"/>
      <c r="L429" s="42"/>
      <c r="M429" s="42"/>
    </row>
    <row r="430" spans="11:13" ht="15.75" customHeight="1">
      <c r="K430" s="42"/>
      <c r="L430" s="42"/>
      <c r="M430" s="42"/>
    </row>
    <row r="431" spans="11:13" ht="15.75" customHeight="1">
      <c r="K431" s="42"/>
      <c r="L431" s="42"/>
      <c r="M431" s="42"/>
    </row>
    <row r="432" spans="11:13" ht="15.75" customHeight="1">
      <c r="K432" s="42"/>
      <c r="L432" s="42"/>
      <c r="M432" s="42"/>
    </row>
    <row r="433" spans="11:13" ht="15.75" customHeight="1">
      <c r="K433" s="42"/>
      <c r="L433" s="42"/>
      <c r="M433" s="42"/>
    </row>
    <row r="434" spans="11:13" ht="15.75" customHeight="1">
      <c r="K434" s="42"/>
      <c r="L434" s="42"/>
      <c r="M434" s="42"/>
    </row>
    <row r="435" spans="11:13" ht="15.75" customHeight="1">
      <c r="K435" s="42"/>
      <c r="L435" s="42"/>
      <c r="M435" s="42"/>
    </row>
    <row r="436" spans="11:13" ht="15.75" customHeight="1">
      <c r="K436" s="42"/>
      <c r="L436" s="42"/>
      <c r="M436" s="42"/>
    </row>
    <row r="437" spans="11:13" ht="15.75" customHeight="1">
      <c r="K437" s="42"/>
      <c r="L437" s="42"/>
      <c r="M437" s="42"/>
    </row>
    <row r="438" spans="11:13" ht="15.75" customHeight="1">
      <c r="K438" s="42"/>
      <c r="L438" s="42"/>
      <c r="M438" s="42"/>
    </row>
    <row r="439" spans="11:13" ht="15.75" customHeight="1">
      <c r="K439" s="42"/>
      <c r="L439" s="42"/>
      <c r="M439" s="42"/>
    </row>
    <row r="440" spans="11:13" ht="15.75" customHeight="1">
      <c r="K440" s="42"/>
      <c r="L440" s="42"/>
      <c r="M440" s="42"/>
    </row>
    <row r="441" spans="11:13" ht="15.75" customHeight="1">
      <c r="K441" s="42"/>
      <c r="L441" s="42"/>
      <c r="M441" s="42"/>
    </row>
    <row r="442" spans="11:13" ht="15.75" customHeight="1">
      <c r="K442" s="42"/>
      <c r="L442" s="42"/>
      <c r="M442" s="42"/>
    </row>
    <row r="443" spans="11:13" ht="15.75" customHeight="1">
      <c r="K443" s="42"/>
      <c r="L443" s="42"/>
      <c r="M443" s="42"/>
    </row>
    <row r="444" spans="11:13" ht="15.75" customHeight="1">
      <c r="K444" s="42"/>
      <c r="L444" s="42"/>
      <c r="M444" s="42"/>
    </row>
    <row r="445" spans="11:13" ht="15.75" customHeight="1">
      <c r="K445" s="42"/>
      <c r="L445" s="42"/>
      <c r="M445" s="42"/>
    </row>
    <row r="446" spans="11:13" ht="15.75" customHeight="1">
      <c r="K446" s="42"/>
      <c r="L446" s="42"/>
      <c r="M446" s="42"/>
    </row>
    <row r="447" spans="11:13" ht="15.75" customHeight="1">
      <c r="K447" s="42"/>
      <c r="L447" s="42"/>
      <c r="M447" s="42"/>
    </row>
    <row r="448" spans="11:13" ht="15.75" customHeight="1">
      <c r="K448" s="42"/>
      <c r="L448" s="42"/>
      <c r="M448" s="42"/>
    </row>
    <row r="449" spans="11:13" ht="15.75" customHeight="1">
      <c r="K449" s="42"/>
      <c r="L449" s="42"/>
      <c r="M449" s="42"/>
    </row>
    <row r="450" spans="11:13" ht="15.75" customHeight="1">
      <c r="K450" s="42"/>
      <c r="L450" s="42"/>
      <c r="M450" s="42"/>
    </row>
    <row r="451" spans="11:13" ht="15.75" customHeight="1">
      <c r="K451" s="42"/>
      <c r="L451" s="42"/>
      <c r="M451" s="42"/>
    </row>
    <row r="452" spans="11:13" ht="15.75" customHeight="1">
      <c r="K452" s="42"/>
      <c r="L452" s="42"/>
      <c r="M452" s="42"/>
    </row>
    <row r="453" spans="11:13" ht="15.75" customHeight="1">
      <c r="K453" s="42"/>
      <c r="L453" s="42"/>
      <c r="M453" s="42"/>
    </row>
    <row r="454" spans="11:13" ht="15.75" customHeight="1">
      <c r="K454" s="42"/>
      <c r="L454" s="42"/>
      <c r="M454" s="42"/>
    </row>
    <row r="455" spans="11:13" ht="15.75" customHeight="1">
      <c r="K455" s="42"/>
      <c r="L455" s="42"/>
      <c r="M455" s="42"/>
    </row>
    <row r="456" spans="11:13" ht="15.75" customHeight="1">
      <c r="K456" s="42"/>
      <c r="L456" s="42"/>
      <c r="M456" s="42"/>
    </row>
    <row r="457" spans="11:13" ht="15.75" customHeight="1">
      <c r="K457" s="42"/>
      <c r="L457" s="42"/>
      <c r="M457" s="42"/>
    </row>
    <row r="458" spans="11:13" ht="15.75" customHeight="1">
      <c r="K458" s="42"/>
      <c r="L458" s="42"/>
      <c r="M458" s="42"/>
    </row>
    <row r="459" spans="11:13" ht="15.75" customHeight="1">
      <c r="K459" s="42"/>
      <c r="L459" s="42"/>
      <c r="M459" s="42"/>
    </row>
    <row r="460" spans="11:13" ht="15.75" customHeight="1">
      <c r="K460" s="42"/>
      <c r="L460" s="42"/>
      <c r="M460" s="42"/>
    </row>
    <row r="461" spans="11:13" ht="15.75" customHeight="1">
      <c r="K461" s="42"/>
      <c r="L461" s="42"/>
      <c r="M461" s="42"/>
    </row>
    <row r="462" spans="11:13" ht="15.75" customHeight="1">
      <c r="K462" s="42"/>
      <c r="L462" s="42"/>
      <c r="M462" s="42"/>
    </row>
    <row r="463" spans="11:13" ht="15.75" customHeight="1">
      <c r="K463" s="42"/>
      <c r="L463" s="42"/>
      <c r="M463" s="42"/>
    </row>
    <row r="464" spans="11:13" ht="15.75" customHeight="1">
      <c r="K464" s="42"/>
      <c r="L464" s="42"/>
      <c r="M464" s="42"/>
    </row>
    <row r="465" spans="11:13" ht="15.75" customHeight="1">
      <c r="K465" s="42"/>
      <c r="L465" s="42"/>
      <c r="M465" s="42"/>
    </row>
    <row r="466" spans="11:13" ht="15.75" customHeight="1">
      <c r="K466" s="42"/>
      <c r="L466" s="42"/>
      <c r="M466" s="42"/>
    </row>
    <row r="467" spans="11:13" ht="15.75" customHeight="1">
      <c r="K467" s="42"/>
      <c r="L467" s="42"/>
      <c r="M467" s="42"/>
    </row>
    <row r="468" spans="11:13" ht="15.75" customHeight="1">
      <c r="K468" s="42"/>
      <c r="L468" s="42"/>
      <c r="M468" s="42"/>
    </row>
    <row r="469" spans="11:13" ht="15.75" customHeight="1">
      <c r="K469" s="42"/>
      <c r="L469" s="42"/>
      <c r="M469" s="42"/>
    </row>
    <row r="470" spans="11:13" ht="15.75" customHeight="1">
      <c r="K470" s="42"/>
      <c r="L470" s="42"/>
      <c r="M470" s="42"/>
    </row>
    <row r="471" spans="11:13" ht="15.75" customHeight="1">
      <c r="K471" s="42"/>
      <c r="L471" s="42"/>
      <c r="M471" s="42"/>
    </row>
    <row r="472" spans="11:13" ht="15.75" customHeight="1">
      <c r="K472" s="42"/>
      <c r="L472" s="42"/>
      <c r="M472" s="42"/>
    </row>
    <row r="473" spans="11:13" ht="15.75" customHeight="1">
      <c r="K473" s="42"/>
      <c r="L473" s="42"/>
      <c r="M473" s="42"/>
    </row>
    <row r="474" spans="11:13" ht="15.75" customHeight="1">
      <c r="K474" s="42"/>
      <c r="L474" s="42"/>
      <c r="M474" s="42"/>
    </row>
    <row r="475" spans="11:13" ht="15.75" customHeight="1">
      <c r="K475" s="42"/>
      <c r="L475" s="42"/>
      <c r="M475" s="42"/>
    </row>
    <row r="476" spans="11:13" ht="15.75" customHeight="1">
      <c r="K476" s="42"/>
      <c r="L476" s="42"/>
      <c r="M476" s="42"/>
    </row>
    <row r="477" spans="11:13" ht="15.75" customHeight="1">
      <c r="K477" s="42"/>
      <c r="L477" s="42"/>
      <c r="M477" s="42"/>
    </row>
    <row r="478" spans="11:13" ht="15.75" customHeight="1">
      <c r="K478" s="42"/>
      <c r="L478" s="42"/>
      <c r="M478" s="42"/>
    </row>
    <row r="479" spans="11:13" ht="15.75" customHeight="1">
      <c r="K479" s="42"/>
      <c r="L479" s="42"/>
      <c r="M479" s="42"/>
    </row>
    <row r="480" spans="11:13" ht="15.75" customHeight="1">
      <c r="K480" s="42"/>
      <c r="L480" s="42"/>
      <c r="M480" s="42"/>
    </row>
    <row r="481" spans="11:13" ht="15.75" customHeight="1">
      <c r="K481" s="42"/>
      <c r="L481" s="42"/>
      <c r="M481" s="42"/>
    </row>
    <row r="482" spans="11:13" ht="15.75" customHeight="1">
      <c r="K482" s="42"/>
      <c r="L482" s="42"/>
      <c r="M482" s="42"/>
    </row>
    <row r="483" spans="11:13" ht="15.75" customHeight="1">
      <c r="K483" s="42"/>
      <c r="L483" s="42"/>
      <c r="M483" s="42"/>
    </row>
    <row r="484" spans="11:13" ht="15.75" customHeight="1">
      <c r="K484" s="42"/>
      <c r="L484" s="42"/>
      <c r="M484" s="42"/>
    </row>
    <row r="485" spans="11:13" ht="15.75" customHeight="1">
      <c r="K485" s="42"/>
      <c r="L485" s="42"/>
      <c r="M485" s="42"/>
    </row>
    <row r="486" spans="11:13" ht="15.75" customHeight="1">
      <c r="K486" s="42"/>
      <c r="L486" s="42"/>
      <c r="M486" s="42"/>
    </row>
    <row r="487" spans="11:13" ht="15.75" customHeight="1">
      <c r="K487" s="42"/>
      <c r="L487" s="42"/>
      <c r="M487" s="42"/>
    </row>
    <row r="488" spans="11:13" ht="15.75" customHeight="1">
      <c r="K488" s="42"/>
      <c r="L488" s="42"/>
      <c r="M488" s="42"/>
    </row>
    <row r="489" spans="11:13" ht="15.75" customHeight="1">
      <c r="K489" s="42"/>
      <c r="L489" s="42"/>
      <c r="M489" s="42"/>
    </row>
    <row r="490" spans="11:13" ht="15.75" customHeight="1">
      <c r="K490" s="42"/>
      <c r="L490" s="42"/>
      <c r="M490" s="42"/>
    </row>
    <row r="491" spans="11:13" ht="15.75" customHeight="1">
      <c r="K491" s="42"/>
      <c r="L491" s="42"/>
      <c r="M491" s="42"/>
    </row>
    <row r="492" spans="11:13" ht="15.75" customHeight="1">
      <c r="K492" s="42"/>
      <c r="L492" s="42"/>
      <c r="M492" s="42"/>
    </row>
    <row r="493" spans="11:13" ht="15.75" customHeight="1">
      <c r="K493" s="42"/>
      <c r="L493" s="42"/>
      <c r="M493" s="42"/>
    </row>
    <row r="494" spans="11:13" ht="15.75" customHeight="1">
      <c r="K494" s="42"/>
      <c r="L494" s="42"/>
      <c r="M494" s="42"/>
    </row>
    <row r="495" spans="11:13" ht="15.75" customHeight="1">
      <c r="K495" s="42"/>
      <c r="L495" s="42"/>
      <c r="M495" s="42"/>
    </row>
    <row r="496" spans="11:13" ht="15.75" customHeight="1">
      <c r="K496" s="42"/>
      <c r="L496" s="42"/>
      <c r="M496" s="42"/>
    </row>
    <row r="497" spans="11:13" ht="15.75" customHeight="1">
      <c r="K497" s="42"/>
      <c r="L497" s="42"/>
      <c r="M497" s="42"/>
    </row>
    <row r="498" spans="11:13" ht="15.75" customHeight="1">
      <c r="K498" s="42"/>
      <c r="L498" s="42"/>
      <c r="M498" s="42"/>
    </row>
    <row r="499" spans="11:13" ht="15.75" customHeight="1">
      <c r="K499" s="42"/>
      <c r="L499" s="42"/>
      <c r="M499" s="42"/>
    </row>
    <row r="500" spans="11:13" ht="15.75" customHeight="1">
      <c r="K500" s="42"/>
      <c r="L500" s="42"/>
      <c r="M500" s="42"/>
    </row>
    <row r="501" spans="11:13" ht="15.75" customHeight="1">
      <c r="K501" s="42"/>
      <c r="L501" s="42"/>
      <c r="M501" s="42"/>
    </row>
    <row r="502" spans="11:13" ht="15.75" customHeight="1">
      <c r="K502" s="42"/>
      <c r="L502" s="42"/>
      <c r="M502" s="42"/>
    </row>
    <row r="503" spans="11:13" ht="15.75" customHeight="1">
      <c r="K503" s="42"/>
      <c r="L503" s="42"/>
      <c r="M503" s="42"/>
    </row>
    <row r="504" spans="11:13" ht="15.75" customHeight="1">
      <c r="K504" s="42"/>
      <c r="L504" s="42"/>
      <c r="M504" s="42"/>
    </row>
    <row r="505" spans="11:13" ht="15.75" customHeight="1">
      <c r="K505" s="42"/>
      <c r="L505" s="42"/>
      <c r="M505" s="42"/>
    </row>
    <row r="506" spans="11:13" ht="15.75" customHeight="1">
      <c r="K506" s="42"/>
      <c r="L506" s="42"/>
      <c r="M506" s="42"/>
    </row>
    <row r="507" spans="11:13" ht="15.75" customHeight="1">
      <c r="K507" s="42"/>
      <c r="L507" s="42"/>
      <c r="M507" s="42"/>
    </row>
    <row r="508" spans="11:13" ht="15.75" customHeight="1">
      <c r="K508" s="42"/>
      <c r="L508" s="42"/>
      <c r="M508" s="42"/>
    </row>
    <row r="509" spans="11:13" ht="15.75" customHeight="1">
      <c r="K509" s="42"/>
      <c r="L509" s="42"/>
      <c r="M509" s="42"/>
    </row>
    <row r="510" spans="11:13" ht="15.75" customHeight="1">
      <c r="K510" s="42"/>
      <c r="L510" s="42"/>
      <c r="M510" s="42"/>
    </row>
    <row r="511" spans="11:13" ht="15.75" customHeight="1">
      <c r="K511" s="42"/>
      <c r="L511" s="42"/>
      <c r="M511" s="42"/>
    </row>
    <row r="512" spans="11:13" ht="15.75" customHeight="1">
      <c r="K512" s="42"/>
      <c r="L512" s="42"/>
      <c r="M512" s="42"/>
    </row>
    <row r="513" spans="11:13" ht="15.75" customHeight="1">
      <c r="K513" s="42"/>
      <c r="L513" s="42"/>
      <c r="M513" s="42"/>
    </row>
    <row r="514" spans="11:13" ht="15.75" customHeight="1">
      <c r="K514" s="42"/>
      <c r="L514" s="42"/>
      <c r="M514" s="42"/>
    </row>
    <row r="515" spans="11:13" ht="15.75" customHeight="1">
      <c r="K515" s="42"/>
      <c r="L515" s="42"/>
      <c r="M515" s="42"/>
    </row>
    <row r="516" spans="11:13" ht="15.75" customHeight="1">
      <c r="K516" s="42"/>
      <c r="L516" s="42"/>
      <c r="M516" s="42"/>
    </row>
    <row r="517" spans="11:13" ht="15.75" customHeight="1">
      <c r="K517" s="42"/>
      <c r="L517" s="42"/>
      <c r="M517" s="42"/>
    </row>
    <row r="518" spans="11:13" ht="15.75" customHeight="1">
      <c r="K518" s="42"/>
      <c r="L518" s="42"/>
      <c r="M518" s="42"/>
    </row>
    <row r="519" spans="11:13" ht="15.75" customHeight="1">
      <c r="K519" s="42"/>
      <c r="L519" s="42"/>
      <c r="M519" s="42"/>
    </row>
    <row r="520" spans="11:13" ht="15.75" customHeight="1">
      <c r="K520" s="42"/>
      <c r="L520" s="42"/>
      <c r="M520" s="42"/>
    </row>
    <row r="521" spans="11:13" ht="15.75" customHeight="1">
      <c r="K521" s="42"/>
      <c r="L521" s="42"/>
      <c r="M521" s="42"/>
    </row>
    <row r="522" spans="11:13" ht="15.75" customHeight="1">
      <c r="K522" s="42"/>
      <c r="L522" s="42"/>
      <c r="M522" s="42"/>
    </row>
    <row r="523" spans="11:13" ht="15.75" customHeight="1">
      <c r="K523" s="42"/>
      <c r="L523" s="42"/>
      <c r="M523" s="42"/>
    </row>
    <row r="524" spans="11:13" ht="15.75" customHeight="1">
      <c r="K524" s="42"/>
      <c r="L524" s="42"/>
      <c r="M524" s="42"/>
    </row>
    <row r="525" spans="11:13" ht="15.75" customHeight="1">
      <c r="K525" s="42"/>
      <c r="L525" s="42"/>
      <c r="M525" s="42"/>
    </row>
    <row r="526" spans="11:13" ht="15.75" customHeight="1">
      <c r="K526" s="42"/>
      <c r="L526" s="42"/>
      <c r="M526" s="42"/>
    </row>
    <row r="527" spans="11:13" ht="15.75" customHeight="1">
      <c r="K527" s="42"/>
      <c r="L527" s="42"/>
      <c r="M527" s="42"/>
    </row>
    <row r="528" spans="11:13" ht="15.75" customHeight="1">
      <c r="K528" s="42"/>
      <c r="L528" s="42"/>
      <c r="M528" s="42"/>
    </row>
    <row r="529" spans="11:13" ht="15.75" customHeight="1">
      <c r="K529" s="42"/>
      <c r="L529" s="42"/>
      <c r="M529" s="42"/>
    </row>
    <row r="530" spans="11:13" ht="15.75" customHeight="1">
      <c r="K530" s="42"/>
      <c r="L530" s="42"/>
      <c r="M530" s="42"/>
    </row>
    <row r="531" spans="11:13" ht="15.75" customHeight="1">
      <c r="K531" s="42"/>
      <c r="L531" s="42"/>
      <c r="M531" s="42"/>
    </row>
    <row r="532" spans="11:13" ht="15.75" customHeight="1">
      <c r="K532" s="42"/>
      <c r="L532" s="42"/>
      <c r="M532" s="42"/>
    </row>
    <row r="533" spans="11:13" ht="15.75" customHeight="1">
      <c r="K533" s="42"/>
      <c r="L533" s="42"/>
      <c r="M533" s="42"/>
    </row>
    <row r="534" spans="11:13" ht="15.75" customHeight="1">
      <c r="K534" s="42"/>
      <c r="L534" s="42"/>
      <c r="M534" s="42"/>
    </row>
    <row r="535" spans="11:13" ht="15.75" customHeight="1">
      <c r="K535" s="42"/>
      <c r="L535" s="42"/>
      <c r="M535" s="42"/>
    </row>
    <row r="536" spans="11:13" ht="15.75" customHeight="1">
      <c r="K536" s="42"/>
      <c r="L536" s="42"/>
      <c r="M536" s="42"/>
    </row>
    <row r="537" spans="11:13" ht="15.75" customHeight="1">
      <c r="K537" s="42"/>
      <c r="L537" s="42"/>
      <c r="M537" s="42"/>
    </row>
    <row r="538" spans="11:13" ht="15.75" customHeight="1">
      <c r="K538" s="42"/>
      <c r="L538" s="42"/>
      <c r="M538" s="42"/>
    </row>
    <row r="539" spans="11:13" ht="15.75" customHeight="1">
      <c r="K539" s="42"/>
      <c r="L539" s="42"/>
      <c r="M539" s="42"/>
    </row>
    <row r="540" spans="11:13" ht="15.75" customHeight="1">
      <c r="K540" s="42"/>
      <c r="L540" s="42"/>
      <c r="M540" s="42"/>
    </row>
    <row r="541" spans="11:13" ht="15.75" customHeight="1">
      <c r="K541" s="42"/>
      <c r="L541" s="42"/>
      <c r="M541" s="42"/>
    </row>
    <row r="542" spans="11:13" ht="15.75" customHeight="1">
      <c r="K542" s="42"/>
      <c r="L542" s="42"/>
      <c r="M542" s="42"/>
    </row>
    <row r="543" spans="11:13" ht="15.75" customHeight="1">
      <c r="K543" s="42"/>
      <c r="L543" s="42"/>
      <c r="M543" s="42"/>
    </row>
    <row r="544" spans="11:13" ht="15.75" customHeight="1">
      <c r="K544" s="42"/>
      <c r="L544" s="42"/>
      <c r="M544" s="42"/>
    </row>
    <row r="545" spans="11:13" ht="15.75" customHeight="1">
      <c r="K545" s="42"/>
      <c r="L545" s="42"/>
      <c r="M545" s="42"/>
    </row>
    <row r="546" spans="11:13" ht="15.75" customHeight="1">
      <c r="K546" s="42"/>
      <c r="L546" s="42"/>
      <c r="M546" s="42"/>
    </row>
    <row r="547" spans="11:13" ht="15.75" customHeight="1">
      <c r="K547" s="42"/>
      <c r="L547" s="42"/>
      <c r="M547" s="42"/>
    </row>
    <row r="548" spans="11:13" ht="15.75" customHeight="1">
      <c r="K548" s="42"/>
      <c r="L548" s="42"/>
      <c r="M548" s="42"/>
    </row>
    <row r="549" spans="11:13" ht="15.75" customHeight="1">
      <c r="K549" s="42"/>
      <c r="L549" s="42"/>
      <c r="M549" s="42"/>
    </row>
    <row r="550" spans="11:13" ht="15.75" customHeight="1">
      <c r="K550" s="42"/>
      <c r="L550" s="42"/>
      <c r="M550" s="42"/>
    </row>
    <row r="551" spans="11:13" ht="15.75" customHeight="1">
      <c r="K551" s="42"/>
      <c r="L551" s="42"/>
      <c r="M551" s="42"/>
    </row>
    <row r="552" spans="11:13" ht="15.75" customHeight="1">
      <c r="K552" s="42"/>
      <c r="L552" s="42"/>
      <c r="M552" s="42"/>
    </row>
    <row r="553" spans="11:13" ht="15.75" customHeight="1">
      <c r="K553" s="42"/>
      <c r="L553" s="42"/>
      <c r="M553" s="42"/>
    </row>
    <row r="554" spans="11:13" ht="15.75" customHeight="1">
      <c r="K554" s="42"/>
      <c r="L554" s="42"/>
      <c r="M554" s="42"/>
    </row>
    <row r="555" spans="11:13" ht="15.75" customHeight="1">
      <c r="K555" s="42"/>
      <c r="L555" s="42"/>
      <c r="M555" s="42"/>
    </row>
    <row r="556" spans="11:13" ht="15.75" customHeight="1">
      <c r="K556" s="42"/>
      <c r="L556" s="42"/>
      <c r="M556" s="42"/>
    </row>
    <row r="557" spans="11:13" ht="15.75" customHeight="1">
      <c r="K557" s="42"/>
      <c r="L557" s="42"/>
      <c r="M557" s="42"/>
    </row>
    <row r="558" spans="11:13" ht="15.75" customHeight="1">
      <c r="K558" s="42"/>
      <c r="L558" s="42"/>
      <c r="M558" s="42"/>
    </row>
    <row r="559" spans="11:13" ht="15.75" customHeight="1">
      <c r="K559" s="42"/>
      <c r="L559" s="42"/>
      <c r="M559" s="42"/>
    </row>
    <row r="560" spans="11:13" ht="15.75" customHeight="1">
      <c r="K560" s="42"/>
      <c r="L560" s="42"/>
      <c r="M560" s="42"/>
    </row>
    <row r="561" spans="11:13" ht="15.75" customHeight="1">
      <c r="K561" s="42"/>
      <c r="L561" s="42"/>
      <c r="M561" s="42"/>
    </row>
    <row r="562" spans="11:13" ht="15.75" customHeight="1">
      <c r="K562" s="42"/>
      <c r="L562" s="42"/>
      <c r="M562" s="42"/>
    </row>
    <row r="563" spans="11:13" ht="15.75" customHeight="1">
      <c r="K563" s="42"/>
      <c r="L563" s="42"/>
      <c r="M563" s="42"/>
    </row>
    <row r="564" spans="11:13" ht="15.75" customHeight="1">
      <c r="K564" s="42"/>
      <c r="L564" s="42"/>
      <c r="M564" s="42"/>
    </row>
    <row r="565" spans="11:13" ht="15.75" customHeight="1">
      <c r="K565" s="42"/>
      <c r="L565" s="42"/>
      <c r="M565" s="42"/>
    </row>
    <row r="566" spans="11:13" ht="15.75" customHeight="1">
      <c r="K566" s="42"/>
      <c r="L566" s="42"/>
      <c r="M566" s="42"/>
    </row>
    <row r="567" spans="11:13" ht="15.75" customHeight="1">
      <c r="K567" s="42"/>
      <c r="L567" s="42"/>
      <c r="M567" s="42"/>
    </row>
    <row r="568" spans="11:13" ht="15.75" customHeight="1">
      <c r="K568" s="42"/>
      <c r="L568" s="42"/>
      <c r="M568" s="42"/>
    </row>
    <row r="569" spans="11:13" ht="15.75" customHeight="1">
      <c r="K569" s="42"/>
      <c r="L569" s="42"/>
      <c r="M569" s="42"/>
    </row>
    <row r="570" spans="11:13" ht="15.75" customHeight="1">
      <c r="K570" s="42"/>
      <c r="L570" s="42"/>
      <c r="M570" s="42"/>
    </row>
    <row r="571" spans="11:13" ht="15.75" customHeight="1">
      <c r="K571" s="42"/>
      <c r="L571" s="42"/>
      <c r="M571" s="42"/>
    </row>
    <row r="572" spans="11:13" ht="15.75" customHeight="1">
      <c r="K572" s="42"/>
      <c r="L572" s="42"/>
      <c r="M572" s="42"/>
    </row>
    <row r="573" spans="11:13" ht="15.75" customHeight="1">
      <c r="K573" s="42"/>
      <c r="L573" s="42"/>
      <c r="M573" s="42"/>
    </row>
    <row r="574" spans="11:13" ht="15.75" customHeight="1">
      <c r="K574" s="42"/>
      <c r="L574" s="42"/>
      <c r="M574" s="42"/>
    </row>
    <row r="575" spans="11:13" ht="15.75" customHeight="1">
      <c r="K575" s="42"/>
      <c r="L575" s="42"/>
      <c r="M575" s="42"/>
    </row>
    <row r="576" spans="11:13" ht="15.75" customHeight="1">
      <c r="K576" s="42"/>
      <c r="L576" s="42"/>
      <c r="M576" s="42"/>
    </row>
    <row r="577" spans="11:13" ht="15.75" customHeight="1">
      <c r="K577" s="42"/>
      <c r="L577" s="42"/>
      <c r="M577" s="42"/>
    </row>
    <row r="578" spans="11:13" ht="15.75" customHeight="1">
      <c r="K578" s="42"/>
      <c r="L578" s="42"/>
      <c r="M578" s="42"/>
    </row>
    <row r="579" spans="11:13" ht="15.75" customHeight="1">
      <c r="K579" s="42"/>
      <c r="L579" s="42"/>
      <c r="M579" s="42"/>
    </row>
    <row r="580" spans="11:13" ht="15.75" customHeight="1">
      <c r="K580" s="42"/>
      <c r="L580" s="42"/>
      <c r="M580" s="42"/>
    </row>
    <row r="581" spans="11:13" ht="15.75" customHeight="1">
      <c r="K581" s="42"/>
      <c r="L581" s="42"/>
      <c r="M581" s="42"/>
    </row>
    <row r="582" spans="11:13" ht="15.75" customHeight="1">
      <c r="K582" s="42"/>
      <c r="L582" s="42"/>
      <c r="M582" s="42"/>
    </row>
    <row r="583" spans="11:13" ht="15.75" customHeight="1">
      <c r="K583" s="42"/>
      <c r="L583" s="42"/>
      <c r="M583" s="42"/>
    </row>
    <row r="584" spans="11:13" ht="15.75" customHeight="1">
      <c r="K584" s="42"/>
      <c r="L584" s="42"/>
      <c r="M584" s="42"/>
    </row>
    <row r="585" spans="11:13" ht="15.75" customHeight="1">
      <c r="K585" s="42"/>
      <c r="L585" s="42"/>
      <c r="M585" s="42"/>
    </row>
    <row r="586" spans="11:13" ht="15.75" customHeight="1">
      <c r="K586" s="42"/>
      <c r="L586" s="42"/>
      <c r="M586" s="42"/>
    </row>
    <row r="587" spans="11:13" ht="15.75" customHeight="1">
      <c r="K587" s="42"/>
      <c r="L587" s="42"/>
      <c r="M587" s="42"/>
    </row>
    <row r="588" spans="11:13" ht="15.75" customHeight="1">
      <c r="K588" s="42"/>
      <c r="L588" s="42"/>
      <c r="M588" s="42"/>
    </row>
    <row r="589" spans="11:13" ht="15.75" customHeight="1">
      <c r="K589" s="42"/>
      <c r="L589" s="42"/>
      <c r="M589" s="42"/>
    </row>
    <row r="590" spans="11:13" ht="15.75" customHeight="1">
      <c r="K590" s="42"/>
      <c r="L590" s="42"/>
      <c r="M590" s="42"/>
    </row>
    <row r="591" spans="11:13" ht="15.75" customHeight="1">
      <c r="K591" s="42"/>
      <c r="L591" s="42"/>
      <c r="M591" s="42"/>
    </row>
    <row r="592" spans="11:13" ht="15.75" customHeight="1">
      <c r="K592" s="42"/>
      <c r="L592" s="42"/>
      <c r="M592" s="42"/>
    </row>
    <row r="593" spans="11:13" ht="15.75" customHeight="1">
      <c r="K593" s="42"/>
      <c r="L593" s="42"/>
      <c r="M593" s="42"/>
    </row>
    <row r="594" spans="11:13" ht="15.75" customHeight="1">
      <c r="K594" s="42"/>
      <c r="L594" s="42"/>
      <c r="M594" s="42"/>
    </row>
    <row r="595" spans="11:13" ht="15.75" customHeight="1">
      <c r="K595" s="42"/>
      <c r="L595" s="42"/>
      <c r="M595" s="42"/>
    </row>
    <row r="596" spans="11:13" ht="15.75" customHeight="1">
      <c r="K596" s="42"/>
      <c r="L596" s="42"/>
      <c r="M596" s="42"/>
    </row>
    <row r="597" spans="11:13" ht="15.75" customHeight="1">
      <c r="K597" s="42"/>
      <c r="L597" s="42"/>
      <c r="M597" s="42"/>
    </row>
    <row r="598" spans="11:13" ht="15.75" customHeight="1">
      <c r="K598" s="42"/>
      <c r="L598" s="42"/>
      <c r="M598" s="42"/>
    </row>
    <row r="599" spans="11:13" ht="15.75" customHeight="1">
      <c r="K599" s="42"/>
      <c r="L599" s="42"/>
      <c r="M599" s="42"/>
    </row>
    <row r="600" spans="11:13" ht="15.75" customHeight="1">
      <c r="K600" s="42"/>
      <c r="L600" s="42"/>
      <c r="M600" s="42"/>
    </row>
    <row r="601" spans="11:13" ht="15.75" customHeight="1">
      <c r="K601" s="42"/>
      <c r="L601" s="42"/>
      <c r="M601" s="42"/>
    </row>
    <row r="602" spans="11:13" ht="15.75" customHeight="1">
      <c r="K602" s="42"/>
      <c r="L602" s="42"/>
      <c r="M602" s="42"/>
    </row>
    <row r="603" spans="11:13" ht="15.75" customHeight="1">
      <c r="K603" s="42"/>
      <c r="L603" s="42"/>
      <c r="M603" s="42"/>
    </row>
    <row r="604" spans="11:13" ht="15.75" customHeight="1">
      <c r="K604" s="42"/>
      <c r="L604" s="42"/>
      <c r="M604" s="42"/>
    </row>
    <row r="605" spans="11:13" ht="15.75" customHeight="1">
      <c r="K605" s="42"/>
      <c r="L605" s="42"/>
      <c r="M605" s="42"/>
    </row>
    <row r="606" spans="11:13" ht="15.75" customHeight="1">
      <c r="K606" s="42"/>
      <c r="L606" s="42"/>
      <c r="M606" s="42"/>
    </row>
    <row r="607" spans="11:13" ht="15.75" customHeight="1">
      <c r="K607" s="42"/>
      <c r="L607" s="42"/>
      <c r="M607" s="42"/>
    </row>
    <row r="608" spans="11:13" ht="15.75" customHeight="1">
      <c r="K608" s="42"/>
      <c r="L608" s="42"/>
      <c r="M608" s="42"/>
    </row>
    <row r="609" spans="11:13" ht="15.75" customHeight="1">
      <c r="K609" s="42"/>
      <c r="L609" s="42"/>
      <c r="M609" s="42"/>
    </row>
    <row r="610" spans="11:13" ht="15.75" customHeight="1">
      <c r="K610" s="42"/>
      <c r="L610" s="42"/>
      <c r="M610" s="42"/>
    </row>
    <row r="611" spans="11:13" ht="15.75" customHeight="1">
      <c r="K611" s="42"/>
      <c r="L611" s="42"/>
      <c r="M611" s="42"/>
    </row>
    <row r="612" spans="11:13" ht="15.75" customHeight="1">
      <c r="K612" s="42"/>
      <c r="L612" s="42"/>
      <c r="M612" s="42"/>
    </row>
    <row r="613" spans="11:13" ht="15.75" customHeight="1">
      <c r="K613" s="42"/>
      <c r="L613" s="42"/>
      <c r="M613" s="42"/>
    </row>
    <row r="614" spans="11:13" ht="15.75" customHeight="1">
      <c r="K614" s="42"/>
      <c r="L614" s="42"/>
      <c r="M614" s="42"/>
    </row>
    <row r="615" spans="11:13" ht="15.75" customHeight="1">
      <c r="K615" s="42"/>
      <c r="L615" s="42"/>
      <c r="M615" s="42"/>
    </row>
    <row r="616" spans="11:13" ht="15.75" customHeight="1">
      <c r="K616" s="42"/>
      <c r="L616" s="42"/>
      <c r="M616" s="42"/>
    </row>
    <row r="617" spans="11:13" ht="15.75" customHeight="1">
      <c r="K617" s="42"/>
      <c r="L617" s="42"/>
      <c r="M617" s="42"/>
    </row>
    <row r="618" spans="11:13" ht="15.75" customHeight="1">
      <c r="K618" s="42"/>
      <c r="L618" s="42"/>
      <c r="M618" s="42"/>
    </row>
    <row r="619" spans="11:13" ht="15.75" customHeight="1">
      <c r="K619" s="42"/>
      <c r="L619" s="42"/>
      <c r="M619" s="42"/>
    </row>
    <row r="620" spans="11:13" ht="15.75" customHeight="1">
      <c r="K620" s="42"/>
      <c r="L620" s="42"/>
      <c r="M620" s="42"/>
    </row>
    <row r="621" spans="11:13" ht="15.75" customHeight="1">
      <c r="K621" s="42"/>
      <c r="L621" s="42"/>
      <c r="M621" s="42"/>
    </row>
    <row r="622" spans="11:13" ht="15.75" customHeight="1">
      <c r="K622" s="42"/>
      <c r="L622" s="42"/>
      <c r="M622" s="42"/>
    </row>
    <row r="623" spans="11:13" ht="15.75" customHeight="1">
      <c r="K623" s="42"/>
      <c r="L623" s="42"/>
      <c r="M623" s="42"/>
    </row>
    <row r="624" spans="11:13" ht="15.75" customHeight="1">
      <c r="K624" s="42"/>
      <c r="L624" s="42"/>
      <c r="M624" s="42"/>
    </row>
    <row r="625" spans="11:13" ht="15.75" customHeight="1">
      <c r="K625" s="42"/>
      <c r="L625" s="42"/>
      <c r="M625" s="42"/>
    </row>
    <row r="626" spans="11:13" ht="15.75" customHeight="1">
      <c r="K626" s="42"/>
      <c r="L626" s="42"/>
      <c r="M626" s="42"/>
    </row>
    <row r="627" spans="11:13" ht="15.75" customHeight="1">
      <c r="K627" s="42"/>
      <c r="L627" s="42"/>
      <c r="M627" s="42"/>
    </row>
    <row r="628" spans="11:13" ht="15.75" customHeight="1">
      <c r="K628" s="42"/>
      <c r="L628" s="42"/>
      <c r="M628" s="42"/>
    </row>
    <row r="629" spans="11:13" ht="15.75" customHeight="1">
      <c r="K629" s="42"/>
      <c r="L629" s="42"/>
      <c r="M629" s="42"/>
    </row>
    <row r="630" spans="11:13" ht="15.75" customHeight="1">
      <c r="K630" s="42"/>
      <c r="L630" s="42"/>
      <c r="M630" s="42"/>
    </row>
    <row r="631" spans="11:13" ht="15.75" customHeight="1">
      <c r="K631" s="42"/>
      <c r="L631" s="42"/>
      <c r="M631" s="42"/>
    </row>
    <row r="632" spans="11:13" ht="15.75" customHeight="1">
      <c r="K632" s="42"/>
      <c r="L632" s="42"/>
      <c r="M632" s="42"/>
    </row>
    <row r="633" spans="11:13" ht="15.75" customHeight="1">
      <c r="K633" s="42"/>
      <c r="L633" s="42"/>
      <c r="M633" s="42"/>
    </row>
    <row r="634" spans="11:13" ht="15.75" customHeight="1">
      <c r="K634" s="42"/>
      <c r="L634" s="42"/>
      <c r="M634" s="42"/>
    </row>
    <row r="635" spans="11:13" ht="15.75" customHeight="1">
      <c r="K635" s="42"/>
      <c r="L635" s="42"/>
      <c r="M635" s="42"/>
    </row>
    <row r="636" spans="11:13" ht="15.75" customHeight="1">
      <c r="K636" s="42"/>
      <c r="L636" s="42"/>
      <c r="M636" s="42"/>
    </row>
    <row r="637" spans="11:13" ht="15.75" customHeight="1">
      <c r="K637" s="42"/>
      <c r="L637" s="42"/>
      <c r="M637" s="42"/>
    </row>
    <row r="638" spans="11:13" ht="15.75" customHeight="1">
      <c r="K638" s="42"/>
      <c r="L638" s="42"/>
      <c r="M638" s="42"/>
    </row>
    <row r="639" spans="11:13" ht="15.75" customHeight="1">
      <c r="K639" s="42"/>
      <c r="L639" s="42"/>
      <c r="M639" s="42"/>
    </row>
    <row r="640" spans="11:13" ht="15.75" customHeight="1">
      <c r="K640" s="42"/>
      <c r="L640" s="42"/>
      <c r="M640" s="42"/>
    </row>
    <row r="641" spans="11:13" ht="15.75" customHeight="1">
      <c r="K641" s="42"/>
      <c r="L641" s="42"/>
      <c r="M641" s="42"/>
    </row>
    <row r="642" spans="11:13" ht="15.75" customHeight="1">
      <c r="K642" s="42"/>
      <c r="L642" s="42"/>
      <c r="M642" s="42"/>
    </row>
    <row r="643" spans="11:13" ht="15.75" customHeight="1">
      <c r="K643" s="42"/>
      <c r="L643" s="42"/>
      <c r="M643" s="42"/>
    </row>
    <row r="644" spans="11:13" ht="15.75" customHeight="1">
      <c r="K644" s="42"/>
      <c r="L644" s="42"/>
      <c r="M644" s="42"/>
    </row>
    <row r="645" spans="11:13" ht="15.75" customHeight="1">
      <c r="K645" s="42"/>
      <c r="L645" s="42"/>
      <c r="M645" s="42"/>
    </row>
    <row r="646" spans="11:13" ht="15.75" customHeight="1">
      <c r="K646" s="42"/>
      <c r="L646" s="42"/>
      <c r="M646" s="42"/>
    </row>
    <row r="647" spans="11:13" ht="15.75" customHeight="1">
      <c r="K647" s="42"/>
      <c r="L647" s="42"/>
      <c r="M647" s="42"/>
    </row>
    <row r="648" spans="11:13" ht="15.75" customHeight="1">
      <c r="K648" s="42"/>
      <c r="L648" s="42"/>
      <c r="M648" s="42"/>
    </row>
    <row r="649" spans="11:13" ht="15.75" customHeight="1">
      <c r="K649" s="42"/>
      <c r="L649" s="42"/>
      <c r="M649" s="42"/>
    </row>
    <row r="650" spans="11:13" ht="15.75" customHeight="1">
      <c r="K650" s="42"/>
      <c r="L650" s="42"/>
      <c r="M650" s="42"/>
    </row>
    <row r="651" spans="11:13" ht="15.75" customHeight="1">
      <c r="K651" s="42"/>
      <c r="L651" s="42"/>
      <c r="M651" s="42"/>
    </row>
    <row r="652" spans="11:13" ht="15.75" customHeight="1">
      <c r="K652" s="42"/>
      <c r="L652" s="42"/>
      <c r="M652" s="42"/>
    </row>
    <row r="653" spans="11:13" ht="15.75" customHeight="1">
      <c r="K653" s="42"/>
      <c r="L653" s="42"/>
      <c r="M653" s="42"/>
    </row>
    <row r="654" spans="11:13" ht="15.75" customHeight="1">
      <c r="K654" s="42"/>
      <c r="L654" s="42"/>
      <c r="M654" s="42"/>
    </row>
    <row r="655" spans="11:13" ht="15.75" customHeight="1">
      <c r="K655" s="42"/>
      <c r="L655" s="42"/>
      <c r="M655" s="42"/>
    </row>
    <row r="656" spans="11:13" ht="15.75" customHeight="1">
      <c r="K656" s="42"/>
      <c r="L656" s="42"/>
      <c r="M656" s="42"/>
    </row>
    <row r="657" spans="11:13" ht="15.75" customHeight="1">
      <c r="K657" s="42"/>
      <c r="L657" s="42"/>
      <c r="M657" s="42"/>
    </row>
    <row r="658" spans="11:13" ht="15.75" customHeight="1">
      <c r="K658" s="42"/>
      <c r="L658" s="42"/>
      <c r="M658" s="42"/>
    </row>
    <row r="659" spans="11:13" ht="15.75" customHeight="1">
      <c r="K659" s="42"/>
      <c r="L659" s="42"/>
      <c r="M659" s="42"/>
    </row>
    <row r="660" spans="11:13" ht="15.75" customHeight="1">
      <c r="K660" s="42"/>
      <c r="L660" s="42"/>
      <c r="M660" s="42"/>
    </row>
    <row r="661" spans="11:13" ht="15.75" customHeight="1">
      <c r="K661" s="42"/>
      <c r="L661" s="42"/>
      <c r="M661" s="42"/>
    </row>
    <row r="662" spans="11:13" ht="15.75" customHeight="1">
      <c r="K662" s="42"/>
      <c r="L662" s="42"/>
      <c r="M662" s="42"/>
    </row>
    <row r="663" spans="11:13" ht="15.75" customHeight="1">
      <c r="K663" s="42"/>
      <c r="L663" s="42"/>
      <c r="M663" s="42"/>
    </row>
    <row r="664" spans="11:13" ht="15.75" customHeight="1">
      <c r="K664" s="42"/>
      <c r="L664" s="42"/>
      <c r="M664" s="42"/>
    </row>
    <row r="665" spans="11:13" ht="15.75" customHeight="1">
      <c r="K665" s="42"/>
      <c r="L665" s="42"/>
      <c r="M665" s="42"/>
    </row>
    <row r="666" spans="11:13" ht="15.75" customHeight="1">
      <c r="K666" s="42"/>
      <c r="L666" s="42"/>
      <c r="M666" s="42"/>
    </row>
    <row r="667" spans="11:13" ht="15.75" customHeight="1">
      <c r="K667" s="42"/>
      <c r="L667" s="42"/>
      <c r="M667" s="42"/>
    </row>
    <row r="668" spans="11:13" ht="15.75" customHeight="1">
      <c r="K668" s="42"/>
      <c r="L668" s="42"/>
      <c r="M668" s="42"/>
    </row>
    <row r="669" spans="11:13" ht="15.75" customHeight="1">
      <c r="K669" s="42"/>
      <c r="L669" s="42"/>
      <c r="M669" s="42"/>
    </row>
    <row r="670" spans="11:13" ht="15.75" customHeight="1">
      <c r="K670" s="42"/>
      <c r="L670" s="42"/>
      <c r="M670" s="42"/>
    </row>
    <row r="671" spans="11:13" ht="15.75" customHeight="1">
      <c r="K671" s="42"/>
      <c r="L671" s="42"/>
      <c r="M671" s="42"/>
    </row>
    <row r="672" spans="11:13" ht="15.75" customHeight="1">
      <c r="K672" s="42"/>
      <c r="L672" s="42"/>
      <c r="M672" s="42"/>
    </row>
    <row r="673" spans="11:13" ht="15.75" customHeight="1">
      <c r="K673" s="42"/>
      <c r="L673" s="42"/>
      <c r="M673" s="42"/>
    </row>
    <row r="674" spans="11:13" ht="15.75" customHeight="1">
      <c r="K674" s="42"/>
      <c r="L674" s="42"/>
      <c r="M674" s="42"/>
    </row>
    <row r="675" spans="11:13" ht="15.75" customHeight="1">
      <c r="K675" s="42"/>
      <c r="L675" s="42"/>
      <c r="M675" s="42"/>
    </row>
    <row r="676" spans="11:13" ht="15.75" customHeight="1">
      <c r="K676" s="42"/>
      <c r="L676" s="42"/>
      <c r="M676" s="42"/>
    </row>
    <row r="677" spans="11:13" ht="15.75" customHeight="1">
      <c r="K677" s="42"/>
      <c r="L677" s="42"/>
      <c r="M677" s="42"/>
    </row>
    <row r="678" spans="11:13" ht="15.75" customHeight="1">
      <c r="K678" s="42"/>
      <c r="L678" s="42"/>
      <c r="M678" s="42"/>
    </row>
    <row r="679" spans="11:13" ht="15.75" customHeight="1">
      <c r="K679" s="42"/>
      <c r="L679" s="42"/>
      <c r="M679" s="42"/>
    </row>
    <row r="680" spans="11:13" ht="15.75" customHeight="1">
      <c r="K680" s="42"/>
      <c r="L680" s="42"/>
      <c r="M680" s="42"/>
    </row>
    <row r="681" spans="11:13" ht="15.75" customHeight="1">
      <c r="K681" s="42"/>
      <c r="L681" s="42"/>
      <c r="M681" s="42"/>
    </row>
    <row r="682" spans="11:13" ht="15.75" customHeight="1">
      <c r="K682" s="42"/>
      <c r="L682" s="42"/>
      <c r="M682" s="42"/>
    </row>
    <row r="683" spans="11:13" ht="15.75" customHeight="1">
      <c r="K683" s="42"/>
      <c r="L683" s="42"/>
      <c r="M683" s="42"/>
    </row>
    <row r="684" spans="11:13" ht="15.75" customHeight="1">
      <c r="K684" s="42"/>
      <c r="L684" s="42"/>
      <c r="M684" s="42"/>
    </row>
    <row r="685" spans="11:13" ht="15.75" customHeight="1">
      <c r="K685" s="42"/>
      <c r="L685" s="42"/>
      <c r="M685" s="42"/>
    </row>
    <row r="686" spans="11:13" ht="15.75" customHeight="1">
      <c r="K686" s="42"/>
      <c r="L686" s="42"/>
      <c r="M686" s="42"/>
    </row>
    <row r="687" spans="11:13" ht="15.75" customHeight="1">
      <c r="K687" s="42"/>
      <c r="L687" s="42"/>
      <c r="M687" s="42"/>
    </row>
    <row r="688" spans="11:13" ht="15.75" customHeight="1">
      <c r="K688" s="42"/>
      <c r="L688" s="42"/>
      <c r="M688" s="42"/>
    </row>
    <row r="689" spans="11:13" ht="15.75" customHeight="1">
      <c r="K689" s="42"/>
      <c r="L689" s="42"/>
      <c r="M689" s="42"/>
    </row>
    <row r="690" spans="11:13" ht="15.75" customHeight="1">
      <c r="K690" s="42"/>
      <c r="L690" s="42"/>
      <c r="M690" s="42"/>
    </row>
    <row r="691" spans="11:13" ht="15.75" customHeight="1">
      <c r="K691" s="42"/>
      <c r="L691" s="42"/>
      <c r="M691" s="42"/>
    </row>
    <row r="692" spans="11:13" ht="15.75" customHeight="1">
      <c r="K692" s="42"/>
      <c r="L692" s="42"/>
      <c r="M692" s="42"/>
    </row>
    <row r="693" spans="11:13" ht="15.75" customHeight="1">
      <c r="K693" s="42"/>
      <c r="L693" s="42"/>
      <c r="M693" s="42"/>
    </row>
    <row r="694" spans="11:13" ht="15.75" customHeight="1">
      <c r="K694" s="42"/>
      <c r="L694" s="42"/>
      <c r="M694" s="42"/>
    </row>
    <row r="695" spans="11:13" ht="15.75" customHeight="1">
      <c r="K695" s="42"/>
      <c r="L695" s="42"/>
      <c r="M695" s="42"/>
    </row>
    <row r="696" spans="11:13" ht="15.75" customHeight="1">
      <c r="K696" s="42"/>
      <c r="L696" s="42"/>
      <c r="M696" s="42"/>
    </row>
    <row r="697" spans="11:13" ht="15.75" customHeight="1">
      <c r="K697" s="42"/>
      <c r="L697" s="42"/>
      <c r="M697" s="42"/>
    </row>
    <row r="698" spans="11:13" ht="15.75" customHeight="1">
      <c r="K698" s="42"/>
      <c r="L698" s="42"/>
      <c r="M698" s="42"/>
    </row>
    <row r="699" spans="11:13" ht="15.75" customHeight="1">
      <c r="K699" s="42"/>
      <c r="L699" s="42"/>
      <c r="M699" s="42"/>
    </row>
    <row r="700" spans="11:13" ht="15.75" customHeight="1">
      <c r="K700" s="42"/>
      <c r="L700" s="42"/>
      <c r="M700" s="42"/>
    </row>
    <row r="701" spans="11:13" ht="15.75" customHeight="1">
      <c r="K701" s="42"/>
      <c r="L701" s="42"/>
      <c r="M701" s="42"/>
    </row>
    <row r="702" spans="11:13" ht="15.75" customHeight="1">
      <c r="K702" s="42"/>
      <c r="L702" s="42"/>
      <c r="M702" s="42"/>
    </row>
    <row r="703" spans="11:13" ht="15.75" customHeight="1">
      <c r="K703" s="42"/>
      <c r="L703" s="42"/>
      <c r="M703" s="42"/>
    </row>
    <row r="704" spans="11:13" ht="15.75" customHeight="1">
      <c r="K704" s="42"/>
      <c r="L704" s="42"/>
      <c r="M704" s="42"/>
    </row>
    <row r="705" spans="11:13" ht="15.75" customHeight="1">
      <c r="K705" s="42"/>
      <c r="L705" s="42"/>
      <c r="M705" s="42"/>
    </row>
    <row r="706" spans="11:13" ht="15.75" customHeight="1">
      <c r="K706" s="42"/>
      <c r="L706" s="42"/>
      <c r="M706" s="42"/>
    </row>
    <row r="707" spans="11:13" ht="15.75" customHeight="1">
      <c r="K707" s="42"/>
      <c r="L707" s="42"/>
      <c r="M707" s="42"/>
    </row>
    <row r="708" spans="11:13" ht="15.75" customHeight="1">
      <c r="K708" s="42"/>
      <c r="L708" s="42"/>
      <c r="M708" s="42"/>
    </row>
    <row r="709" spans="11:13" ht="15.75" customHeight="1">
      <c r="K709" s="42"/>
      <c r="L709" s="42"/>
      <c r="M709" s="42"/>
    </row>
    <row r="710" spans="11:13" ht="15.75" customHeight="1">
      <c r="K710" s="42"/>
      <c r="L710" s="42"/>
      <c r="M710" s="42"/>
    </row>
    <row r="711" spans="11:13" ht="15.75" customHeight="1">
      <c r="K711" s="42"/>
      <c r="L711" s="42"/>
      <c r="M711" s="42"/>
    </row>
    <row r="712" spans="11:13" ht="15.75" customHeight="1">
      <c r="K712" s="42"/>
      <c r="L712" s="42"/>
      <c r="M712" s="42"/>
    </row>
    <row r="713" spans="11:13" ht="15.75" customHeight="1">
      <c r="K713" s="42"/>
      <c r="L713" s="42"/>
      <c r="M713" s="42"/>
    </row>
    <row r="714" spans="11:13" ht="15.75" customHeight="1">
      <c r="K714" s="42"/>
      <c r="L714" s="42"/>
      <c r="M714" s="42"/>
    </row>
    <row r="715" spans="11:13" ht="15.75" customHeight="1">
      <c r="K715" s="42"/>
      <c r="L715" s="42"/>
      <c r="M715" s="42"/>
    </row>
    <row r="716" spans="11:13" ht="15.75" customHeight="1">
      <c r="K716" s="42"/>
      <c r="L716" s="42"/>
      <c r="M716" s="42"/>
    </row>
    <row r="717" spans="11:13" ht="15.75" customHeight="1">
      <c r="K717" s="42"/>
      <c r="L717" s="42"/>
      <c r="M717" s="42"/>
    </row>
    <row r="718" spans="11:13" ht="15.75" customHeight="1">
      <c r="K718" s="42"/>
      <c r="L718" s="42"/>
      <c r="M718" s="42"/>
    </row>
    <row r="719" spans="11:13" ht="15.75" customHeight="1">
      <c r="K719" s="42"/>
      <c r="L719" s="42"/>
      <c r="M719" s="42"/>
    </row>
    <row r="720" spans="11:13" ht="15.75" customHeight="1">
      <c r="K720" s="42"/>
      <c r="L720" s="42"/>
      <c r="M720" s="42"/>
    </row>
    <row r="721" spans="11:13" ht="15.75" customHeight="1">
      <c r="K721" s="42"/>
      <c r="L721" s="42"/>
      <c r="M721" s="42"/>
    </row>
    <row r="722" spans="11:13" ht="15.75" customHeight="1">
      <c r="K722" s="42"/>
      <c r="L722" s="42"/>
      <c r="M722" s="42"/>
    </row>
    <row r="723" spans="11:13" ht="15.75" customHeight="1">
      <c r="K723" s="42"/>
      <c r="L723" s="42"/>
      <c r="M723" s="42"/>
    </row>
    <row r="724" spans="11:13" ht="15.75" customHeight="1">
      <c r="K724" s="42"/>
      <c r="L724" s="42"/>
      <c r="M724" s="42"/>
    </row>
    <row r="725" spans="11:13" ht="15.75" customHeight="1">
      <c r="K725" s="42"/>
      <c r="L725" s="42"/>
      <c r="M725" s="42"/>
    </row>
    <row r="726" spans="11:13" ht="15.75" customHeight="1">
      <c r="K726" s="42"/>
      <c r="L726" s="42"/>
      <c r="M726" s="42"/>
    </row>
    <row r="727" spans="11:13" ht="15.75" customHeight="1">
      <c r="K727" s="42"/>
      <c r="L727" s="42"/>
      <c r="M727" s="42"/>
    </row>
    <row r="728" spans="11:13" ht="15.75" customHeight="1">
      <c r="K728" s="42"/>
      <c r="L728" s="42"/>
      <c r="M728" s="42"/>
    </row>
    <row r="729" spans="11:13" ht="15.75" customHeight="1">
      <c r="K729" s="42"/>
      <c r="L729" s="42"/>
      <c r="M729" s="42"/>
    </row>
    <row r="730" spans="11:13" ht="15.75" customHeight="1">
      <c r="K730" s="42"/>
      <c r="L730" s="42"/>
      <c r="M730" s="42"/>
    </row>
    <row r="731" spans="11:13" ht="15.75" customHeight="1">
      <c r="K731" s="42"/>
      <c r="L731" s="42"/>
      <c r="M731" s="42"/>
    </row>
    <row r="732" spans="11:13" ht="15.75" customHeight="1">
      <c r="K732" s="42"/>
      <c r="L732" s="42"/>
      <c r="M732" s="42"/>
    </row>
    <row r="733" spans="11:13" ht="15.75" customHeight="1">
      <c r="K733" s="42"/>
      <c r="L733" s="42"/>
      <c r="M733" s="42"/>
    </row>
    <row r="734" spans="11:13" ht="15.75" customHeight="1">
      <c r="K734" s="42"/>
      <c r="L734" s="42"/>
      <c r="M734" s="42"/>
    </row>
    <row r="735" spans="11:13" ht="15.75" customHeight="1">
      <c r="K735" s="42"/>
      <c r="L735" s="42"/>
      <c r="M735" s="42"/>
    </row>
    <row r="736" spans="11:13" ht="15.75" customHeight="1">
      <c r="K736" s="42"/>
      <c r="L736" s="42"/>
      <c r="M736" s="42"/>
    </row>
    <row r="737" spans="11:13" ht="15.75" customHeight="1">
      <c r="K737" s="42"/>
      <c r="L737" s="42"/>
      <c r="M737" s="42"/>
    </row>
    <row r="738" spans="11:13" ht="15.75" customHeight="1">
      <c r="K738" s="42"/>
      <c r="L738" s="42"/>
      <c r="M738" s="42"/>
    </row>
    <row r="739" spans="11:13" ht="15.75" customHeight="1">
      <c r="K739" s="42"/>
      <c r="L739" s="42"/>
      <c r="M739" s="42"/>
    </row>
    <row r="740" spans="11:13" ht="15.75" customHeight="1">
      <c r="K740" s="42"/>
      <c r="L740" s="42"/>
      <c r="M740" s="42"/>
    </row>
    <row r="741" spans="11:13" ht="15.75" customHeight="1">
      <c r="K741" s="42"/>
      <c r="L741" s="42"/>
      <c r="M741" s="42"/>
    </row>
    <row r="742" spans="11:13" ht="15.75" customHeight="1">
      <c r="K742" s="42"/>
      <c r="L742" s="42"/>
      <c r="M742" s="42"/>
    </row>
    <row r="743" spans="11:13" ht="15.75" customHeight="1">
      <c r="K743" s="42"/>
      <c r="L743" s="42"/>
      <c r="M743" s="42"/>
    </row>
    <row r="744" spans="11:13" ht="15.75" customHeight="1">
      <c r="K744" s="42"/>
      <c r="L744" s="42"/>
      <c r="M744" s="42"/>
    </row>
    <row r="745" spans="11:13" ht="15.75" customHeight="1">
      <c r="K745" s="42"/>
      <c r="L745" s="42"/>
      <c r="M745" s="42"/>
    </row>
    <row r="746" spans="11:13" ht="15.75" customHeight="1">
      <c r="K746" s="42"/>
      <c r="L746" s="42"/>
      <c r="M746" s="42"/>
    </row>
    <row r="747" spans="11:13" ht="15.75" customHeight="1">
      <c r="K747" s="42"/>
      <c r="L747" s="42"/>
      <c r="M747" s="42"/>
    </row>
    <row r="748" spans="11:13" ht="15.75" customHeight="1">
      <c r="K748" s="42"/>
      <c r="L748" s="42"/>
      <c r="M748" s="42"/>
    </row>
    <row r="749" spans="11:13" ht="15.75" customHeight="1">
      <c r="K749" s="42"/>
      <c r="L749" s="42"/>
      <c r="M749" s="42"/>
    </row>
    <row r="750" spans="11:13" ht="15.75" customHeight="1">
      <c r="K750" s="42"/>
      <c r="L750" s="42"/>
      <c r="M750" s="42"/>
    </row>
    <row r="751" spans="11:13" ht="15.75" customHeight="1">
      <c r="K751" s="42"/>
      <c r="L751" s="42"/>
      <c r="M751" s="42"/>
    </row>
    <row r="752" spans="11:13" ht="15.75" customHeight="1">
      <c r="K752" s="42"/>
      <c r="L752" s="42"/>
      <c r="M752" s="42"/>
    </row>
    <row r="753" spans="11:13" ht="15.75" customHeight="1">
      <c r="K753" s="42"/>
      <c r="L753" s="42"/>
      <c r="M753" s="42"/>
    </row>
    <row r="754" spans="11:13" ht="15.75" customHeight="1">
      <c r="K754" s="42"/>
      <c r="L754" s="42"/>
      <c r="M754" s="42"/>
    </row>
    <row r="755" spans="11:13" ht="15.75" customHeight="1">
      <c r="K755" s="42"/>
      <c r="L755" s="42"/>
      <c r="M755" s="42"/>
    </row>
    <row r="756" spans="11:13" ht="15.75" customHeight="1">
      <c r="K756" s="42"/>
      <c r="L756" s="42"/>
      <c r="M756" s="42"/>
    </row>
    <row r="757" spans="11:13" ht="15.75" customHeight="1">
      <c r="K757" s="42"/>
      <c r="L757" s="42"/>
      <c r="M757" s="42"/>
    </row>
    <row r="758" spans="11:13" ht="15.75" customHeight="1">
      <c r="K758" s="42"/>
      <c r="L758" s="42"/>
      <c r="M758" s="42"/>
    </row>
    <row r="759" spans="11:13" ht="15.75" customHeight="1">
      <c r="K759" s="42"/>
      <c r="L759" s="42"/>
      <c r="M759" s="42"/>
    </row>
    <row r="760" spans="11:13" ht="15.75" customHeight="1">
      <c r="K760" s="42"/>
      <c r="L760" s="42"/>
      <c r="M760" s="42"/>
    </row>
    <row r="761" spans="11:13" ht="15.75" customHeight="1">
      <c r="K761" s="42"/>
      <c r="L761" s="42"/>
      <c r="M761" s="42"/>
    </row>
    <row r="762" spans="11:13" ht="15.75" customHeight="1">
      <c r="K762" s="42"/>
      <c r="L762" s="42"/>
      <c r="M762" s="42"/>
    </row>
    <row r="763" spans="11:13" ht="15.75" customHeight="1">
      <c r="K763" s="42"/>
      <c r="L763" s="42"/>
      <c r="M763" s="42"/>
    </row>
    <row r="764" spans="11:13" ht="15.75" customHeight="1">
      <c r="K764" s="42"/>
      <c r="L764" s="42"/>
      <c r="M764" s="42"/>
    </row>
    <row r="765" spans="11:13" ht="15.75" customHeight="1">
      <c r="K765" s="42"/>
      <c r="L765" s="42"/>
      <c r="M765" s="42"/>
    </row>
    <row r="766" spans="11:13" ht="15.75" customHeight="1">
      <c r="K766" s="42"/>
      <c r="L766" s="42"/>
      <c r="M766" s="42"/>
    </row>
    <row r="767" spans="11:13" ht="15.75" customHeight="1">
      <c r="K767" s="42"/>
      <c r="L767" s="42"/>
      <c r="M767" s="42"/>
    </row>
    <row r="768" spans="11:13" ht="15.75" customHeight="1">
      <c r="K768" s="42"/>
      <c r="L768" s="42"/>
      <c r="M768" s="42"/>
    </row>
    <row r="769" spans="11:13" ht="15.75" customHeight="1">
      <c r="K769" s="42"/>
      <c r="L769" s="42"/>
      <c r="M769" s="42"/>
    </row>
    <row r="770" spans="11:13" ht="15.75" customHeight="1">
      <c r="K770" s="42"/>
      <c r="L770" s="42"/>
      <c r="M770" s="42"/>
    </row>
    <row r="771" spans="11:13" ht="15.75" customHeight="1">
      <c r="K771" s="42"/>
      <c r="L771" s="42"/>
      <c r="M771" s="42"/>
    </row>
    <row r="772" spans="11:13" ht="15.75" customHeight="1">
      <c r="K772" s="42"/>
      <c r="L772" s="42"/>
      <c r="M772" s="42"/>
    </row>
    <row r="773" spans="11:13" ht="15.75" customHeight="1">
      <c r="K773" s="42"/>
      <c r="L773" s="42"/>
      <c r="M773" s="42"/>
    </row>
    <row r="774" spans="11:13" ht="15.75" customHeight="1">
      <c r="K774" s="42"/>
      <c r="L774" s="42"/>
      <c r="M774" s="42"/>
    </row>
    <row r="775" spans="11:13" ht="15.75" customHeight="1">
      <c r="K775" s="42"/>
      <c r="L775" s="42"/>
      <c r="M775" s="42"/>
    </row>
    <row r="776" spans="11:13" ht="15.75" customHeight="1">
      <c r="K776" s="42"/>
      <c r="L776" s="42"/>
      <c r="M776" s="42"/>
    </row>
    <row r="777" spans="11:13" ht="15.75" customHeight="1">
      <c r="K777" s="42"/>
      <c r="L777" s="42"/>
      <c r="M777" s="42"/>
    </row>
    <row r="778" spans="11:13" ht="15.75" customHeight="1">
      <c r="K778" s="42"/>
      <c r="L778" s="42"/>
      <c r="M778" s="42"/>
    </row>
    <row r="779" spans="11:13" ht="15.75" customHeight="1">
      <c r="K779" s="42"/>
      <c r="L779" s="42"/>
      <c r="M779" s="42"/>
    </row>
    <row r="780" spans="11:13" ht="15.75" customHeight="1">
      <c r="K780" s="42"/>
      <c r="L780" s="42"/>
      <c r="M780" s="42"/>
    </row>
    <row r="781" spans="11:13" ht="15.75" customHeight="1">
      <c r="K781" s="42"/>
      <c r="L781" s="42"/>
      <c r="M781" s="42"/>
    </row>
    <row r="782" spans="11:13" ht="15.75" customHeight="1">
      <c r="K782" s="42"/>
      <c r="L782" s="42"/>
      <c r="M782" s="42"/>
    </row>
    <row r="783" spans="11:13" ht="15.75" customHeight="1">
      <c r="K783" s="42"/>
      <c r="L783" s="42"/>
      <c r="M783" s="42"/>
    </row>
    <row r="784" spans="11:13" ht="15.75" customHeight="1">
      <c r="K784" s="42"/>
      <c r="L784" s="42"/>
      <c r="M784" s="42"/>
    </row>
    <row r="785" spans="11:13" ht="15.75" customHeight="1">
      <c r="K785" s="42"/>
      <c r="L785" s="42"/>
      <c r="M785" s="42"/>
    </row>
    <row r="786" spans="11:13" ht="15.75" customHeight="1">
      <c r="K786" s="42"/>
      <c r="L786" s="42"/>
      <c r="M786" s="42"/>
    </row>
    <row r="787" spans="11:13" ht="15.75" customHeight="1">
      <c r="K787" s="42"/>
      <c r="L787" s="42"/>
      <c r="M787" s="42"/>
    </row>
    <row r="788" spans="11:13" ht="15.75" customHeight="1">
      <c r="K788" s="42"/>
      <c r="L788" s="42"/>
      <c r="M788" s="42"/>
    </row>
    <row r="789" spans="11:13" ht="15.75" customHeight="1">
      <c r="K789" s="42"/>
      <c r="L789" s="42"/>
      <c r="M789" s="42"/>
    </row>
    <row r="790" spans="11:13" ht="15.75" customHeight="1">
      <c r="K790" s="42"/>
      <c r="L790" s="42"/>
      <c r="M790" s="42"/>
    </row>
    <row r="791" spans="11:13" ht="15.75" customHeight="1">
      <c r="K791" s="42"/>
      <c r="L791" s="42"/>
      <c r="M791" s="42"/>
    </row>
    <row r="792" spans="11:13" ht="15.75" customHeight="1">
      <c r="K792" s="42"/>
      <c r="L792" s="42"/>
      <c r="M792" s="42"/>
    </row>
    <row r="793" spans="11:13" ht="15.75" customHeight="1">
      <c r="K793" s="42"/>
      <c r="L793" s="42"/>
      <c r="M793" s="42"/>
    </row>
    <row r="794" spans="11:13" ht="15.75" customHeight="1">
      <c r="K794" s="42"/>
      <c r="L794" s="42"/>
      <c r="M794" s="42"/>
    </row>
    <row r="795" spans="11:13" ht="15.75" customHeight="1">
      <c r="K795" s="42"/>
      <c r="L795" s="42"/>
      <c r="M795" s="42"/>
    </row>
    <row r="796" spans="11:13" ht="15.75" customHeight="1">
      <c r="K796" s="42"/>
      <c r="L796" s="42"/>
      <c r="M796" s="42"/>
    </row>
    <row r="797" spans="11:13" ht="15.75" customHeight="1">
      <c r="K797" s="42"/>
      <c r="L797" s="42"/>
      <c r="M797" s="42"/>
    </row>
    <row r="798" spans="11:13" ht="15.75" customHeight="1">
      <c r="K798" s="42"/>
      <c r="L798" s="42"/>
      <c r="M798" s="42"/>
    </row>
    <row r="799" spans="11:13" ht="15.75" customHeight="1">
      <c r="K799" s="42"/>
      <c r="L799" s="42"/>
      <c r="M799" s="42"/>
    </row>
    <row r="800" spans="11:13" ht="15.75" customHeight="1">
      <c r="K800" s="42"/>
      <c r="L800" s="42"/>
      <c r="M800" s="42"/>
    </row>
    <row r="801" spans="11:13" ht="15.75" customHeight="1">
      <c r="K801" s="42"/>
      <c r="L801" s="42"/>
      <c r="M801" s="42"/>
    </row>
    <row r="802" spans="11:13" ht="15.75" customHeight="1">
      <c r="K802" s="42"/>
      <c r="L802" s="42"/>
      <c r="M802" s="42"/>
    </row>
    <row r="803" spans="11:13" ht="15.75" customHeight="1">
      <c r="K803" s="42"/>
      <c r="L803" s="42"/>
      <c r="M803" s="42"/>
    </row>
    <row r="804" spans="11:13" ht="15.75" customHeight="1">
      <c r="K804" s="42"/>
      <c r="L804" s="42"/>
      <c r="M804" s="42"/>
    </row>
    <row r="805" spans="11:13" ht="15.75" customHeight="1">
      <c r="K805" s="42"/>
      <c r="L805" s="42"/>
      <c r="M805" s="42"/>
    </row>
    <row r="806" spans="11:13" ht="15.75" customHeight="1">
      <c r="K806" s="42"/>
      <c r="L806" s="42"/>
      <c r="M806" s="42"/>
    </row>
    <row r="807" spans="11:13" ht="15.75" customHeight="1">
      <c r="K807" s="42"/>
      <c r="L807" s="42"/>
      <c r="M807" s="42"/>
    </row>
    <row r="808" spans="11:13" ht="15.75" customHeight="1">
      <c r="K808" s="42"/>
      <c r="L808" s="42"/>
      <c r="M808" s="42"/>
    </row>
    <row r="809" spans="11:13" ht="15.75" customHeight="1">
      <c r="K809" s="42"/>
      <c r="L809" s="42"/>
      <c r="M809" s="42"/>
    </row>
    <row r="810" spans="11:13" ht="15.75" customHeight="1">
      <c r="K810" s="42"/>
      <c r="L810" s="42"/>
      <c r="M810" s="42"/>
    </row>
    <row r="811" spans="11:13" ht="15.75" customHeight="1">
      <c r="K811" s="42"/>
      <c r="L811" s="42"/>
      <c r="M811" s="42"/>
    </row>
    <row r="812" spans="11:13" ht="15.75" customHeight="1">
      <c r="K812" s="42"/>
      <c r="L812" s="42"/>
      <c r="M812" s="42"/>
    </row>
    <row r="813" spans="11:13" ht="15.75" customHeight="1">
      <c r="K813" s="42"/>
      <c r="L813" s="42"/>
      <c r="M813" s="42"/>
    </row>
    <row r="814" spans="11:13" ht="15.75" customHeight="1">
      <c r="K814" s="42"/>
      <c r="L814" s="42"/>
      <c r="M814" s="42"/>
    </row>
    <row r="815" spans="11:13" ht="15.75" customHeight="1">
      <c r="K815" s="42"/>
      <c r="L815" s="42"/>
      <c r="M815" s="42"/>
    </row>
    <row r="816" spans="11:13" ht="15.75" customHeight="1">
      <c r="K816" s="42"/>
      <c r="L816" s="42"/>
      <c r="M816" s="42"/>
    </row>
    <row r="817" spans="11:13" ht="15.75" customHeight="1">
      <c r="K817" s="42"/>
      <c r="L817" s="42"/>
      <c r="M817" s="42"/>
    </row>
    <row r="818" spans="11:13" ht="15.75" customHeight="1">
      <c r="K818" s="42"/>
      <c r="L818" s="42"/>
      <c r="M818" s="42"/>
    </row>
    <row r="819" spans="11:13" ht="15.75" customHeight="1">
      <c r="K819" s="42"/>
      <c r="L819" s="42"/>
      <c r="M819" s="42"/>
    </row>
    <row r="820" spans="11:13" ht="15.75" customHeight="1">
      <c r="K820" s="42"/>
      <c r="L820" s="42"/>
      <c r="M820" s="42"/>
    </row>
    <row r="821" spans="11:13" ht="15.75" customHeight="1">
      <c r="K821" s="42"/>
      <c r="L821" s="42"/>
      <c r="M821" s="42"/>
    </row>
    <row r="822" spans="11:13" ht="15.75" customHeight="1">
      <c r="K822" s="42"/>
      <c r="L822" s="42"/>
      <c r="M822" s="42"/>
    </row>
    <row r="823" spans="11:13" ht="15.75" customHeight="1">
      <c r="K823" s="42"/>
      <c r="L823" s="42"/>
      <c r="M823" s="42"/>
    </row>
    <row r="824" spans="11:13" ht="15.75" customHeight="1">
      <c r="K824" s="42"/>
      <c r="L824" s="42"/>
      <c r="M824" s="42"/>
    </row>
    <row r="825" spans="11:13" ht="15.75" customHeight="1">
      <c r="K825" s="42"/>
      <c r="L825" s="42"/>
      <c r="M825" s="42"/>
    </row>
    <row r="826" spans="11:13" ht="15.75" customHeight="1">
      <c r="K826" s="42"/>
      <c r="L826" s="42"/>
      <c r="M826" s="42"/>
    </row>
    <row r="827" spans="11:13" ht="15.75" customHeight="1">
      <c r="K827" s="42"/>
      <c r="L827" s="42"/>
      <c r="M827" s="42"/>
    </row>
    <row r="828" spans="11:13" ht="15.75" customHeight="1">
      <c r="K828" s="42"/>
      <c r="L828" s="42"/>
      <c r="M828" s="42"/>
    </row>
    <row r="829" spans="11:13" ht="15.75" customHeight="1">
      <c r="K829" s="42"/>
      <c r="L829" s="42"/>
      <c r="M829" s="42"/>
    </row>
    <row r="830" spans="11:13" ht="15.75" customHeight="1">
      <c r="K830" s="42"/>
      <c r="L830" s="42"/>
      <c r="M830" s="42"/>
    </row>
    <row r="831" spans="11:13" ht="15.75" customHeight="1">
      <c r="K831" s="42"/>
      <c r="L831" s="42"/>
      <c r="M831" s="42"/>
    </row>
    <row r="832" spans="11:13" ht="15.75" customHeight="1">
      <c r="K832" s="42"/>
      <c r="L832" s="42"/>
      <c r="M832" s="42"/>
    </row>
    <row r="833" spans="11:13" ht="15.75" customHeight="1">
      <c r="K833" s="42"/>
      <c r="L833" s="42"/>
      <c r="M833" s="42"/>
    </row>
    <row r="834" spans="11:13" ht="15.75" customHeight="1">
      <c r="K834" s="42"/>
      <c r="L834" s="42"/>
      <c r="M834" s="42"/>
    </row>
    <row r="835" spans="11:13" ht="15.75" customHeight="1">
      <c r="K835" s="42"/>
      <c r="L835" s="42"/>
      <c r="M835" s="42"/>
    </row>
    <row r="836" spans="11:13" ht="15.75" customHeight="1">
      <c r="K836" s="42"/>
      <c r="L836" s="42"/>
      <c r="M836" s="42"/>
    </row>
    <row r="837" spans="11:13" ht="15.75" customHeight="1">
      <c r="K837" s="42"/>
      <c r="L837" s="42"/>
      <c r="M837" s="42"/>
    </row>
    <row r="838" spans="11:13" ht="15.75" customHeight="1">
      <c r="K838" s="42"/>
      <c r="L838" s="42"/>
      <c r="M838" s="42"/>
    </row>
    <row r="839" spans="11:13" ht="15.75" customHeight="1">
      <c r="K839" s="42"/>
      <c r="L839" s="42"/>
      <c r="M839" s="42"/>
    </row>
    <row r="840" spans="11:13" ht="15.75" customHeight="1">
      <c r="K840" s="42"/>
      <c r="L840" s="42"/>
      <c r="M840" s="42"/>
    </row>
    <row r="841" spans="11:13" ht="15.75" customHeight="1">
      <c r="K841" s="42"/>
      <c r="L841" s="42"/>
      <c r="M841" s="42"/>
    </row>
    <row r="842" spans="11:13" ht="15.75" customHeight="1">
      <c r="K842" s="42"/>
      <c r="L842" s="42"/>
      <c r="M842" s="42"/>
    </row>
    <row r="843" spans="11:13" ht="15.75" customHeight="1">
      <c r="K843" s="42"/>
      <c r="L843" s="42"/>
      <c r="M843" s="42"/>
    </row>
    <row r="844" spans="11:13" ht="15.75" customHeight="1">
      <c r="K844" s="42"/>
      <c r="L844" s="42"/>
      <c r="M844" s="42"/>
    </row>
    <row r="845" spans="11:13" ht="15.75" customHeight="1">
      <c r="K845" s="42"/>
      <c r="L845" s="42"/>
      <c r="M845" s="42"/>
    </row>
    <row r="846" spans="11:13" ht="15.75" customHeight="1">
      <c r="K846" s="42"/>
      <c r="L846" s="42"/>
      <c r="M846" s="42"/>
    </row>
    <row r="847" spans="11:13" ht="15.75" customHeight="1">
      <c r="K847" s="42"/>
      <c r="L847" s="42"/>
      <c r="M847" s="42"/>
    </row>
    <row r="848" spans="11:13" ht="15.75" customHeight="1">
      <c r="K848" s="42"/>
      <c r="L848" s="42"/>
      <c r="M848" s="42"/>
    </row>
    <row r="849" spans="11:13" ht="15.75" customHeight="1">
      <c r="K849" s="42"/>
      <c r="L849" s="42"/>
      <c r="M849" s="42"/>
    </row>
    <row r="850" spans="11:13" ht="15.75" customHeight="1">
      <c r="K850" s="42"/>
      <c r="L850" s="42"/>
      <c r="M850" s="42"/>
    </row>
    <row r="851" spans="11:13" ht="15.75" customHeight="1">
      <c r="K851" s="42"/>
      <c r="L851" s="42"/>
      <c r="M851" s="42"/>
    </row>
    <row r="852" spans="11:13" ht="15.75" customHeight="1">
      <c r="K852" s="42"/>
      <c r="L852" s="42"/>
      <c r="M852" s="42"/>
    </row>
    <row r="853" spans="11:13" ht="15.75" customHeight="1">
      <c r="K853" s="42"/>
      <c r="L853" s="42"/>
      <c r="M853" s="42"/>
    </row>
    <row r="854" spans="11:13" ht="15.75" customHeight="1">
      <c r="K854" s="42"/>
      <c r="L854" s="42"/>
      <c r="M854" s="42"/>
    </row>
    <row r="855" spans="11:13" ht="15.75" customHeight="1">
      <c r="K855" s="42"/>
      <c r="L855" s="42"/>
      <c r="M855" s="42"/>
    </row>
    <row r="856" spans="11:13" ht="15.75" customHeight="1">
      <c r="K856" s="42"/>
      <c r="L856" s="42"/>
      <c r="M856" s="42"/>
    </row>
    <row r="857" spans="11:13" ht="15.75" customHeight="1">
      <c r="K857" s="42"/>
      <c r="L857" s="42"/>
      <c r="M857" s="42"/>
    </row>
    <row r="858" spans="11:13" ht="15.75" customHeight="1">
      <c r="K858" s="42"/>
      <c r="L858" s="42"/>
      <c r="M858" s="42"/>
    </row>
    <row r="859" spans="11:13" ht="15.75" customHeight="1">
      <c r="K859" s="42"/>
      <c r="L859" s="42"/>
      <c r="M859" s="42"/>
    </row>
    <row r="860" spans="11:13" ht="15.75" customHeight="1">
      <c r="K860" s="42"/>
      <c r="L860" s="42"/>
      <c r="M860" s="42"/>
    </row>
    <row r="861" spans="11:13" ht="15.75" customHeight="1">
      <c r="K861" s="42"/>
      <c r="L861" s="42"/>
      <c r="M861" s="42"/>
    </row>
    <row r="862" spans="11:13" ht="15.75" customHeight="1">
      <c r="K862" s="42"/>
      <c r="L862" s="42"/>
      <c r="M862" s="42"/>
    </row>
    <row r="863" spans="11:13" ht="15.75" customHeight="1">
      <c r="K863" s="42"/>
      <c r="L863" s="42"/>
      <c r="M863" s="42"/>
    </row>
    <row r="864" spans="11:13" ht="15.75" customHeight="1">
      <c r="K864" s="42"/>
      <c r="L864" s="42"/>
      <c r="M864" s="42"/>
    </row>
    <row r="865" spans="11:13" ht="15.75" customHeight="1">
      <c r="K865" s="42"/>
      <c r="L865" s="42"/>
      <c r="M865" s="42"/>
    </row>
    <row r="866" spans="11:13" ht="15.75" customHeight="1">
      <c r="K866" s="42"/>
      <c r="L866" s="42"/>
      <c r="M866" s="42"/>
    </row>
    <row r="867" spans="11:13" ht="15.75" customHeight="1">
      <c r="K867" s="42"/>
      <c r="L867" s="42"/>
      <c r="M867" s="42"/>
    </row>
    <row r="868" spans="11:13" ht="15.75" customHeight="1">
      <c r="K868" s="42"/>
      <c r="L868" s="42"/>
      <c r="M868" s="42"/>
    </row>
    <row r="869" spans="11:13" ht="15.75" customHeight="1">
      <c r="K869" s="42"/>
      <c r="L869" s="42"/>
      <c r="M869" s="42"/>
    </row>
    <row r="870" spans="11:13" ht="15.75" customHeight="1">
      <c r="K870" s="42"/>
      <c r="L870" s="42"/>
      <c r="M870" s="42"/>
    </row>
    <row r="871" spans="11:13" ht="15.75" customHeight="1">
      <c r="K871" s="42"/>
      <c r="L871" s="42"/>
      <c r="M871" s="42"/>
    </row>
    <row r="872" spans="11:13" ht="15.75" customHeight="1">
      <c r="K872" s="42"/>
      <c r="L872" s="42"/>
      <c r="M872" s="42"/>
    </row>
    <row r="873" spans="11:13" ht="15.75" customHeight="1">
      <c r="K873" s="42"/>
      <c r="L873" s="42"/>
      <c r="M873" s="42"/>
    </row>
    <row r="874" spans="11:13" ht="15.75" customHeight="1">
      <c r="K874" s="42"/>
      <c r="L874" s="42"/>
      <c r="M874" s="42"/>
    </row>
    <row r="875" spans="11:13" ht="15.75" customHeight="1">
      <c r="K875" s="42"/>
      <c r="L875" s="42"/>
      <c r="M875" s="42"/>
    </row>
    <row r="876" spans="11:13" ht="15.75" customHeight="1">
      <c r="K876" s="42"/>
      <c r="L876" s="42"/>
      <c r="M876" s="42"/>
    </row>
    <row r="877" spans="11:13" ht="15.75" customHeight="1">
      <c r="K877" s="42"/>
      <c r="L877" s="42"/>
      <c r="M877" s="42"/>
    </row>
    <row r="878" spans="11:13" ht="15.75" customHeight="1">
      <c r="K878" s="42"/>
      <c r="L878" s="42"/>
      <c r="M878" s="42"/>
    </row>
    <row r="879" spans="11:13" ht="15.75" customHeight="1">
      <c r="K879" s="42"/>
      <c r="L879" s="42"/>
      <c r="M879" s="42"/>
    </row>
    <row r="880" spans="11:13" ht="15.75" customHeight="1">
      <c r="K880" s="42"/>
      <c r="L880" s="42"/>
      <c r="M880" s="42"/>
    </row>
    <row r="881" spans="11:13" ht="15.75" customHeight="1">
      <c r="K881" s="42"/>
      <c r="L881" s="42"/>
      <c r="M881" s="42"/>
    </row>
    <row r="882" spans="11:13" ht="15.75" customHeight="1">
      <c r="K882" s="42"/>
      <c r="L882" s="42"/>
      <c r="M882" s="42"/>
    </row>
    <row r="883" spans="11:13" ht="15.75" customHeight="1">
      <c r="K883" s="42"/>
      <c r="L883" s="42"/>
      <c r="M883" s="42"/>
    </row>
    <row r="884" spans="11:13" ht="15.75" customHeight="1">
      <c r="K884" s="42"/>
      <c r="L884" s="42"/>
      <c r="M884" s="42"/>
    </row>
    <row r="885" spans="11:13" ht="15.75" customHeight="1">
      <c r="K885" s="42"/>
      <c r="L885" s="42"/>
      <c r="M885" s="42"/>
    </row>
    <row r="886" spans="11:13" ht="15.75" customHeight="1">
      <c r="K886" s="42"/>
      <c r="L886" s="42"/>
      <c r="M886" s="42"/>
    </row>
    <row r="887" spans="11:13" ht="15.75" customHeight="1">
      <c r="K887" s="42"/>
      <c r="L887" s="42"/>
      <c r="M887" s="42"/>
    </row>
    <row r="888" spans="11:13" ht="15.75" customHeight="1">
      <c r="K888" s="42"/>
      <c r="L888" s="42"/>
      <c r="M888" s="42"/>
    </row>
    <row r="889" spans="11:13" ht="15.75" customHeight="1">
      <c r="K889" s="42"/>
      <c r="L889" s="42"/>
      <c r="M889" s="42"/>
    </row>
    <row r="890" spans="11:13" ht="15.75" customHeight="1">
      <c r="K890" s="42"/>
      <c r="L890" s="42"/>
      <c r="M890" s="42"/>
    </row>
    <row r="891" spans="11:13" ht="15.75" customHeight="1">
      <c r="K891" s="42"/>
      <c r="L891" s="42"/>
      <c r="M891" s="42"/>
    </row>
    <row r="892" spans="11:13" ht="15.75" customHeight="1">
      <c r="K892" s="42"/>
      <c r="L892" s="42"/>
      <c r="M892" s="42"/>
    </row>
    <row r="893" spans="11:13" ht="15.75" customHeight="1">
      <c r="K893" s="42"/>
      <c r="L893" s="42"/>
      <c r="M893" s="42"/>
    </row>
    <row r="894" spans="11:13" ht="15.75" customHeight="1">
      <c r="K894" s="42"/>
      <c r="L894" s="42"/>
      <c r="M894" s="42"/>
    </row>
    <row r="895" spans="11:13" ht="15.75" customHeight="1">
      <c r="K895" s="42"/>
      <c r="L895" s="42"/>
      <c r="M895" s="42"/>
    </row>
    <row r="896" spans="11:13" ht="15.75" customHeight="1">
      <c r="K896" s="42"/>
      <c r="L896" s="42"/>
      <c r="M896" s="42"/>
    </row>
    <row r="897" spans="11:13" ht="15.75" customHeight="1">
      <c r="K897" s="42"/>
      <c r="L897" s="42"/>
      <c r="M897" s="42"/>
    </row>
    <row r="898" spans="11:13" ht="15.75" customHeight="1">
      <c r="K898" s="42"/>
      <c r="L898" s="42"/>
      <c r="M898" s="42"/>
    </row>
    <row r="899" spans="11:13" ht="15.75" customHeight="1">
      <c r="K899" s="42"/>
      <c r="L899" s="42"/>
      <c r="M899" s="42"/>
    </row>
    <row r="900" spans="11:13" ht="15.75" customHeight="1">
      <c r="K900" s="42"/>
      <c r="L900" s="42"/>
      <c r="M900" s="42"/>
    </row>
    <row r="901" spans="11:13" ht="15.75" customHeight="1">
      <c r="K901" s="42"/>
      <c r="L901" s="42"/>
      <c r="M901" s="42"/>
    </row>
    <row r="902" spans="11:13" ht="15.75" customHeight="1">
      <c r="K902" s="42"/>
      <c r="L902" s="42"/>
      <c r="M902" s="42"/>
    </row>
    <row r="903" spans="11:13" ht="15.75" customHeight="1">
      <c r="K903" s="42"/>
      <c r="L903" s="42"/>
      <c r="M903" s="42"/>
    </row>
    <row r="904" spans="11:13" ht="15.75" customHeight="1">
      <c r="K904" s="42"/>
      <c r="L904" s="42"/>
      <c r="M904" s="42"/>
    </row>
    <row r="905" spans="11:13" ht="15.75" customHeight="1">
      <c r="K905" s="42"/>
      <c r="L905" s="42"/>
      <c r="M905" s="42"/>
    </row>
    <row r="906" spans="11:13" ht="15.75" customHeight="1">
      <c r="K906" s="42"/>
      <c r="L906" s="42"/>
      <c r="M906" s="42"/>
    </row>
    <row r="907" spans="11:13" ht="15.75" customHeight="1">
      <c r="K907" s="42"/>
      <c r="L907" s="42"/>
      <c r="M907" s="42"/>
    </row>
    <row r="908" spans="11:13" ht="15.75" customHeight="1">
      <c r="K908" s="42"/>
      <c r="L908" s="42"/>
      <c r="M908" s="42"/>
    </row>
    <row r="909" spans="11:13" ht="15.75" customHeight="1">
      <c r="K909" s="42"/>
      <c r="L909" s="42"/>
      <c r="M909" s="42"/>
    </row>
    <row r="910" spans="11:13" ht="15.75" customHeight="1">
      <c r="K910" s="42"/>
      <c r="L910" s="42"/>
      <c r="M910" s="42"/>
    </row>
    <row r="911" spans="11:13" ht="15.75" customHeight="1">
      <c r="K911" s="42"/>
      <c r="L911" s="42"/>
      <c r="M911" s="42"/>
    </row>
    <row r="912" spans="11:13" ht="15.75" customHeight="1">
      <c r="K912" s="42"/>
      <c r="L912" s="42"/>
      <c r="M912" s="42"/>
    </row>
    <row r="913" spans="11:13" ht="15.75" customHeight="1">
      <c r="K913" s="42"/>
      <c r="L913" s="42"/>
      <c r="M913" s="42"/>
    </row>
    <row r="914" spans="11:13" ht="15.75" customHeight="1">
      <c r="K914" s="42"/>
      <c r="L914" s="42"/>
      <c r="M914" s="42"/>
    </row>
    <row r="915" spans="11:13" ht="15.75" customHeight="1">
      <c r="K915" s="42"/>
      <c r="L915" s="42"/>
      <c r="M915" s="42"/>
    </row>
    <row r="916" spans="11:13" ht="15.75" customHeight="1">
      <c r="K916" s="42"/>
      <c r="L916" s="42"/>
      <c r="M916" s="42"/>
    </row>
    <row r="917" spans="11:13" ht="15.75" customHeight="1">
      <c r="K917" s="42"/>
      <c r="L917" s="42"/>
      <c r="M917" s="42"/>
    </row>
    <row r="918" spans="11:13" ht="15.75" customHeight="1">
      <c r="K918" s="42"/>
      <c r="L918" s="42"/>
      <c r="M918" s="42"/>
    </row>
    <row r="919" spans="11:13" ht="15.75" customHeight="1">
      <c r="K919" s="42"/>
      <c r="L919" s="42"/>
      <c r="M919" s="42"/>
    </row>
    <row r="920" spans="11:13" ht="15.75" customHeight="1">
      <c r="K920" s="42"/>
      <c r="L920" s="42"/>
      <c r="M920" s="42"/>
    </row>
    <row r="921" spans="11:13" ht="15.75" customHeight="1">
      <c r="K921" s="42"/>
      <c r="L921" s="42"/>
      <c r="M921" s="42"/>
    </row>
    <row r="922" spans="11:13" ht="15.75" customHeight="1">
      <c r="K922" s="42"/>
      <c r="L922" s="42"/>
      <c r="M922" s="42"/>
    </row>
    <row r="923" spans="11:13" ht="15.75" customHeight="1">
      <c r="K923" s="42"/>
      <c r="L923" s="42"/>
      <c r="M923" s="42"/>
    </row>
    <row r="924" spans="11:13" ht="15.75" customHeight="1">
      <c r="K924" s="42"/>
      <c r="L924" s="42"/>
      <c r="M924" s="42"/>
    </row>
    <row r="925" spans="11:13" ht="15.75" customHeight="1">
      <c r="K925" s="42"/>
      <c r="L925" s="42"/>
      <c r="M925" s="42"/>
    </row>
    <row r="926" spans="11:13" ht="15.75" customHeight="1">
      <c r="K926" s="42"/>
      <c r="L926" s="42"/>
      <c r="M926" s="42"/>
    </row>
    <row r="927" spans="11:13" ht="15.75" customHeight="1">
      <c r="K927" s="42"/>
      <c r="L927" s="42"/>
      <c r="M927" s="42"/>
    </row>
    <row r="928" spans="11:13" ht="15.75" customHeight="1">
      <c r="K928" s="42"/>
      <c r="L928" s="42"/>
      <c r="M928" s="42"/>
    </row>
    <row r="929" spans="11:13" ht="15.75" customHeight="1">
      <c r="K929" s="42"/>
      <c r="L929" s="42"/>
      <c r="M929" s="42"/>
    </row>
    <row r="930" spans="11:13" ht="15.75" customHeight="1">
      <c r="K930" s="42"/>
      <c r="L930" s="42"/>
      <c r="M930" s="42"/>
    </row>
    <row r="931" spans="11:13" ht="15.75" customHeight="1">
      <c r="K931" s="42"/>
      <c r="L931" s="42"/>
      <c r="M931" s="42"/>
    </row>
    <row r="932" spans="11:13" ht="15.75" customHeight="1">
      <c r="K932" s="42"/>
      <c r="L932" s="42"/>
      <c r="M932" s="42"/>
    </row>
    <row r="933" spans="11:13" ht="15.75" customHeight="1">
      <c r="K933" s="42"/>
      <c r="L933" s="42"/>
      <c r="M933" s="42"/>
    </row>
    <row r="934" spans="11:13" ht="15.75" customHeight="1">
      <c r="K934" s="42"/>
      <c r="L934" s="42"/>
      <c r="M934" s="42"/>
    </row>
    <row r="935" spans="11:13" ht="15.75" customHeight="1">
      <c r="K935" s="42"/>
      <c r="L935" s="42"/>
      <c r="M935" s="42"/>
    </row>
    <row r="936" spans="11:13" ht="15.75" customHeight="1">
      <c r="K936" s="42"/>
      <c r="L936" s="42"/>
      <c r="M936" s="42"/>
    </row>
    <row r="937" spans="11:13" ht="15.75" customHeight="1">
      <c r="K937" s="42"/>
      <c r="L937" s="42"/>
      <c r="M937" s="42"/>
    </row>
    <row r="938" spans="11:13" ht="15.75" customHeight="1">
      <c r="K938" s="42"/>
      <c r="L938" s="42"/>
      <c r="M938" s="42"/>
    </row>
    <row r="939" spans="11:13" ht="15.75" customHeight="1">
      <c r="K939" s="42"/>
      <c r="L939" s="42"/>
      <c r="M939" s="42"/>
    </row>
    <row r="940" spans="11:13" ht="15.75" customHeight="1">
      <c r="K940" s="42"/>
      <c r="L940" s="42"/>
      <c r="M940" s="42"/>
    </row>
    <row r="941" spans="11:13" ht="15.75" customHeight="1">
      <c r="K941" s="42"/>
      <c r="L941" s="42"/>
      <c r="M941" s="42"/>
    </row>
    <row r="942" spans="11:13" ht="15.75" customHeight="1">
      <c r="K942" s="42"/>
      <c r="L942" s="42"/>
      <c r="M942" s="42"/>
    </row>
    <row r="943" spans="11:13" ht="15.75" customHeight="1">
      <c r="K943" s="42"/>
      <c r="L943" s="42"/>
      <c r="M943" s="42"/>
    </row>
    <row r="944" spans="11:13" ht="15.75" customHeight="1">
      <c r="K944" s="42"/>
      <c r="L944" s="42"/>
      <c r="M944" s="42"/>
    </row>
    <row r="945" spans="11:13" ht="15.75" customHeight="1">
      <c r="K945" s="42"/>
      <c r="L945" s="42"/>
      <c r="M945" s="42"/>
    </row>
    <row r="946" spans="11:13" ht="15.75" customHeight="1">
      <c r="K946" s="42"/>
      <c r="L946" s="42"/>
      <c r="M946" s="42"/>
    </row>
    <row r="947" spans="11:13" ht="15.75" customHeight="1">
      <c r="K947" s="42"/>
      <c r="L947" s="42"/>
      <c r="M947" s="42"/>
    </row>
    <row r="948" spans="11:13" ht="15.75" customHeight="1">
      <c r="K948" s="42"/>
      <c r="L948" s="42"/>
      <c r="M948" s="42"/>
    </row>
    <row r="949" spans="11:13" ht="15.75" customHeight="1">
      <c r="K949" s="42"/>
      <c r="L949" s="42"/>
      <c r="M949" s="42"/>
    </row>
    <row r="950" spans="11:13" ht="15.75" customHeight="1">
      <c r="K950" s="42"/>
      <c r="L950" s="42"/>
      <c r="M950" s="42"/>
    </row>
    <row r="951" spans="11:13" ht="15.75" customHeight="1">
      <c r="K951" s="42"/>
      <c r="L951" s="42"/>
      <c r="M951" s="42"/>
    </row>
    <row r="952" spans="11:13" ht="15.75" customHeight="1">
      <c r="K952" s="42"/>
      <c r="L952" s="42"/>
      <c r="M952" s="42"/>
    </row>
    <row r="953" spans="11:13" ht="15.75" customHeight="1">
      <c r="K953" s="42"/>
      <c r="L953" s="42"/>
      <c r="M953" s="42"/>
    </row>
    <row r="954" spans="11:13" ht="15.75" customHeight="1">
      <c r="K954" s="42"/>
      <c r="L954" s="42"/>
      <c r="M954" s="42"/>
    </row>
    <row r="955" spans="11:13" ht="15.75" customHeight="1">
      <c r="K955" s="42"/>
      <c r="L955" s="42"/>
      <c r="M955" s="42"/>
    </row>
    <row r="956" spans="11:13" ht="15.75" customHeight="1">
      <c r="K956" s="42"/>
      <c r="L956" s="42"/>
      <c r="M956" s="42"/>
    </row>
    <row r="957" spans="11:13" ht="15.75" customHeight="1">
      <c r="K957" s="42"/>
      <c r="L957" s="42"/>
      <c r="M957" s="42"/>
    </row>
    <row r="958" spans="11:13" ht="15.75" customHeight="1">
      <c r="K958" s="42"/>
      <c r="L958" s="42"/>
      <c r="M958" s="42"/>
    </row>
    <row r="959" spans="11:13" ht="15.75" customHeight="1">
      <c r="K959" s="42"/>
      <c r="L959" s="42"/>
      <c r="M959" s="42"/>
    </row>
    <row r="960" spans="11:13" ht="15.75" customHeight="1">
      <c r="K960" s="42"/>
      <c r="L960" s="42"/>
      <c r="M960" s="42"/>
    </row>
    <row r="961" spans="11:13" ht="15.75" customHeight="1">
      <c r="K961" s="42"/>
      <c r="L961" s="42"/>
      <c r="M961" s="42"/>
    </row>
    <row r="962" spans="11:13" ht="15.75" customHeight="1">
      <c r="K962" s="42"/>
      <c r="L962" s="42"/>
      <c r="M962" s="42"/>
    </row>
    <row r="963" spans="11:13" ht="15.75" customHeight="1">
      <c r="K963" s="42"/>
      <c r="L963" s="42"/>
      <c r="M963" s="42"/>
    </row>
    <row r="964" spans="11:13" ht="15.75" customHeight="1">
      <c r="K964" s="42"/>
      <c r="L964" s="42"/>
      <c r="M964" s="42"/>
    </row>
    <row r="965" spans="11:13" ht="15.75" customHeight="1">
      <c r="K965" s="42"/>
      <c r="L965" s="42"/>
      <c r="M965" s="42"/>
    </row>
    <row r="966" spans="11:13" ht="15.75" customHeight="1">
      <c r="K966" s="42"/>
      <c r="L966" s="42"/>
      <c r="M966" s="42"/>
    </row>
    <row r="967" spans="11:13" ht="15.75" customHeight="1">
      <c r="K967" s="42"/>
      <c r="L967" s="42"/>
      <c r="M967" s="42"/>
    </row>
    <row r="968" spans="11:13" ht="15.75" customHeight="1">
      <c r="K968" s="42"/>
      <c r="L968" s="42"/>
      <c r="M968" s="42"/>
    </row>
    <row r="969" spans="11:13" ht="15.75" customHeight="1">
      <c r="K969" s="42"/>
      <c r="L969" s="42"/>
      <c r="M969" s="42"/>
    </row>
    <row r="970" spans="11:13" ht="15.75" customHeight="1">
      <c r="K970" s="42"/>
      <c r="L970" s="42"/>
      <c r="M970" s="42"/>
    </row>
    <row r="971" spans="11:13" ht="15.75" customHeight="1">
      <c r="K971" s="42"/>
      <c r="L971" s="42"/>
      <c r="M971" s="42"/>
    </row>
    <row r="972" spans="11:13" ht="15.75" customHeight="1">
      <c r="K972" s="42"/>
      <c r="L972" s="42"/>
      <c r="M972" s="42"/>
    </row>
    <row r="973" spans="11:13" ht="15.75" customHeight="1">
      <c r="K973" s="42"/>
      <c r="L973" s="42"/>
      <c r="M973" s="42"/>
    </row>
    <row r="974" spans="11:13" ht="15.75" customHeight="1">
      <c r="K974" s="42"/>
      <c r="L974" s="42"/>
      <c r="M974" s="42"/>
    </row>
    <row r="975" spans="11:13" ht="15.75" customHeight="1">
      <c r="K975" s="42"/>
      <c r="L975" s="42"/>
      <c r="M975" s="42"/>
    </row>
    <row r="976" spans="11:13" ht="15.75" customHeight="1">
      <c r="K976" s="42"/>
      <c r="L976" s="42"/>
      <c r="M976" s="42"/>
    </row>
    <row r="977" spans="11:13" ht="15.75" customHeight="1">
      <c r="K977" s="42"/>
      <c r="L977" s="42"/>
      <c r="M977" s="42"/>
    </row>
    <row r="978" spans="11:13" ht="15.75" customHeight="1">
      <c r="K978" s="42"/>
      <c r="L978" s="42"/>
      <c r="M978" s="42"/>
    </row>
    <row r="979" spans="11:13" ht="15.75" customHeight="1">
      <c r="K979" s="42"/>
      <c r="L979" s="42"/>
      <c r="M979" s="42"/>
    </row>
    <row r="980" spans="11:13" ht="15.75" customHeight="1">
      <c r="K980" s="42"/>
      <c r="L980" s="42"/>
      <c r="M980" s="42"/>
    </row>
    <row r="981" spans="11:13" ht="15.75" customHeight="1">
      <c r="K981" s="42"/>
      <c r="L981" s="42"/>
      <c r="M981" s="42"/>
    </row>
    <row r="982" spans="11:13" ht="15.75" customHeight="1">
      <c r="K982" s="42"/>
      <c r="L982" s="42"/>
      <c r="M982" s="42"/>
    </row>
    <row r="983" spans="11:13" ht="15.75" customHeight="1">
      <c r="K983" s="42"/>
      <c r="L983" s="42"/>
      <c r="M983" s="42"/>
    </row>
    <row r="984" spans="11:13" ht="15.75" customHeight="1">
      <c r="K984" s="42"/>
      <c r="L984" s="42"/>
      <c r="M984" s="42"/>
    </row>
    <row r="985" spans="11:13" ht="15.75" customHeight="1">
      <c r="K985" s="42"/>
      <c r="L985" s="42"/>
      <c r="M985" s="42"/>
    </row>
    <row r="986" spans="11:13" ht="15.75" customHeight="1">
      <c r="K986" s="42"/>
      <c r="L986" s="42"/>
      <c r="M986" s="42"/>
    </row>
    <row r="987" spans="11:13" ht="15.75" customHeight="1">
      <c r="K987" s="42"/>
      <c r="L987" s="42"/>
      <c r="M987" s="42"/>
    </row>
    <row r="988" spans="11:13" ht="15.75" customHeight="1">
      <c r="K988" s="42"/>
      <c r="L988" s="42"/>
      <c r="M988" s="42"/>
    </row>
    <row r="989" spans="11:13" ht="15.75" customHeight="1">
      <c r="K989" s="42"/>
      <c r="L989" s="42"/>
      <c r="M989" s="42"/>
    </row>
    <row r="990" spans="11:13" ht="15.75" customHeight="1">
      <c r="K990" s="42"/>
      <c r="L990" s="42"/>
      <c r="M990" s="42"/>
    </row>
    <row r="991" spans="11:13" ht="15.75" customHeight="1">
      <c r="K991" s="42"/>
      <c r="L991" s="42"/>
      <c r="M991" s="42"/>
    </row>
    <row r="992" spans="11:13" ht="15.75" customHeight="1">
      <c r="K992" s="42"/>
      <c r="L992" s="42"/>
      <c r="M992" s="42"/>
    </row>
    <row r="993" spans="11:13" ht="15.75" customHeight="1">
      <c r="K993" s="42"/>
      <c r="L993" s="42"/>
      <c r="M993" s="42"/>
    </row>
    <row r="994" spans="11:13" ht="15.75" customHeight="1">
      <c r="K994" s="42"/>
      <c r="L994" s="42"/>
      <c r="M994" s="42"/>
    </row>
    <row r="995" spans="11:13" ht="15.75" customHeight="1">
      <c r="K995" s="42"/>
      <c r="L995" s="42"/>
      <c r="M995" s="42"/>
    </row>
    <row r="996" spans="11:13" ht="15.75" customHeight="1">
      <c r="K996" s="42"/>
      <c r="L996" s="42"/>
      <c r="M996" s="42"/>
    </row>
    <row r="997" spans="11:13" ht="15.75" customHeight="1">
      <c r="K997" s="42"/>
      <c r="L997" s="42"/>
      <c r="M997" s="42"/>
    </row>
    <row r="998" spans="11:13" ht="15.75" customHeight="1">
      <c r="K998" s="42"/>
      <c r="L998" s="42"/>
      <c r="M998" s="42"/>
    </row>
    <row r="999" spans="11:13" ht="15.75" customHeight="1">
      <c r="K999" s="42"/>
      <c r="L999" s="42"/>
      <c r="M999" s="42"/>
    </row>
    <row r="1000" spans="11:13" ht="15.75" customHeight="1">
      <c r="K1000" s="42"/>
      <c r="L1000" s="42"/>
      <c r="M1000" s="42"/>
    </row>
    <row r="1001" spans="11:13" ht="15.75" customHeight="1">
      <c r="K1001" s="42"/>
      <c r="L1001" s="42"/>
      <c r="M1001" s="42"/>
    </row>
    <row r="1002" spans="11:13" ht="15.75" customHeight="1">
      <c r="K1002" s="42"/>
      <c r="L1002" s="42"/>
      <c r="M1002" s="42"/>
    </row>
    <row r="1003" spans="11:13" ht="15.75" customHeight="1">
      <c r="K1003" s="42"/>
      <c r="L1003" s="42"/>
      <c r="M1003" s="42"/>
    </row>
    <row r="1004" spans="11:13" ht="15.75" customHeight="1">
      <c r="K1004" s="42"/>
      <c r="L1004" s="42"/>
      <c r="M1004" s="42"/>
    </row>
    <row r="1005" spans="11:13" ht="15.75" customHeight="1">
      <c r="K1005" s="42"/>
      <c r="L1005" s="42"/>
      <c r="M1005" s="42"/>
    </row>
    <row r="1006" spans="11:13" ht="15.75" customHeight="1">
      <c r="K1006" s="42"/>
      <c r="L1006" s="42"/>
      <c r="M1006" s="42"/>
    </row>
    <row r="1007" spans="11:13" ht="15.75" customHeight="1">
      <c r="K1007" s="42"/>
      <c r="L1007" s="42"/>
      <c r="M1007" s="42"/>
    </row>
    <row r="1008" spans="11:13" ht="15.75" customHeight="1">
      <c r="K1008" s="42"/>
      <c r="L1008" s="42"/>
      <c r="M1008" s="42"/>
    </row>
    <row r="1009" spans="11:13" ht="15.75" customHeight="1">
      <c r="K1009" s="42"/>
      <c r="L1009" s="42"/>
      <c r="M1009" s="42"/>
    </row>
    <row r="1010" spans="11:13" ht="15.75" customHeight="1">
      <c r="K1010" s="42"/>
      <c r="L1010" s="42"/>
      <c r="M1010" s="42"/>
    </row>
    <row r="1011" spans="11:13" ht="15.75" customHeight="1">
      <c r="K1011" s="42"/>
      <c r="L1011" s="42"/>
      <c r="M1011" s="42"/>
    </row>
    <row r="1012" spans="11:13" ht="15.75" customHeight="1">
      <c r="K1012" s="42"/>
      <c r="L1012" s="42"/>
      <c r="M1012" s="42"/>
    </row>
    <row r="1013" spans="11:13" ht="15.75" customHeight="1">
      <c r="K1013" s="42"/>
      <c r="L1013" s="42"/>
      <c r="M1013" s="42"/>
    </row>
    <row r="1014" spans="11:13" ht="15.75" customHeight="1">
      <c r="K1014" s="42"/>
      <c r="L1014" s="42"/>
      <c r="M1014" s="42"/>
    </row>
    <row r="1015" spans="11:13" ht="15.75" customHeight="1">
      <c r="K1015" s="42"/>
      <c r="L1015" s="42"/>
      <c r="M1015" s="42"/>
    </row>
    <row r="1016" spans="11:13" ht="15.75" customHeight="1">
      <c r="K1016" s="42"/>
      <c r="L1016" s="42"/>
      <c r="M1016" s="42"/>
    </row>
    <row r="1017" spans="11:13" ht="15.75" customHeight="1">
      <c r="K1017" s="42"/>
      <c r="L1017" s="42"/>
      <c r="M1017" s="42"/>
    </row>
    <row r="1018" spans="11:13" ht="15.75" customHeight="1">
      <c r="K1018" s="42"/>
      <c r="L1018" s="42"/>
      <c r="M1018" s="42"/>
    </row>
    <row r="1019" spans="11:13" ht="15.75" customHeight="1">
      <c r="K1019" s="42"/>
      <c r="L1019" s="42"/>
      <c r="M1019" s="42"/>
    </row>
    <row r="1020" spans="11:13" ht="15.75" customHeight="1">
      <c r="K1020" s="42"/>
      <c r="L1020" s="42"/>
      <c r="M1020" s="42"/>
    </row>
    <row r="1021" spans="11:13" ht="15.75" customHeight="1">
      <c r="K1021" s="42"/>
      <c r="L1021" s="42"/>
      <c r="M1021" s="42"/>
    </row>
    <row r="1022" spans="11:13" ht="15.75" customHeight="1">
      <c r="K1022" s="42"/>
      <c r="L1022" s="42"/>
      <c r="M1022" s="42"/>
    </row>
    <row r="1023" spans="11:13" ht="15.75" customHeight="1">
      <c r="K1023" s="42"/>
      <c r="L1023" s="42"/>
      <c r="M1023" s="42"/>
    </row>
    <row r="1024" spans="11:13" ht="15.75" customHeight="1">
      <c r="K1024" s="42"/>
      <c r="L1024" s="42"/>
      <c r="M1024" s="42"/>
    </row>
    <row r="1025" spans="11:13" ht="15.75" customHeight="1">
      <c r="K1025" s="42"/>
      <c r="L1025" s="42"/>
      <c r="M1025" s="42"/>
    </row>
    <row r="1026" spans="11:13" ht="15.75" customHeight="1">
      <c r="K1026" s="42"/>
      <c r="L1026" s="42"/>
      <c r="M1026" s="42"/>
    </row>
    <row r="1027" spans="11:13" ht="15.75" customHeight="1">
      <c r="K1027" s="42"/>
      <c r="L1027" s="42"/>
      <c r="M1027" s="42"/>
    </row>
    <row r="1028" spans="11:13" ht="15.75" customHeight="1">
      <c r="K1028" s="42"/>
      <c r="L1028" s="42"/>
      <c r="M1028" s="42"/>
    </row>
    <row r="1029" spans="11:13" ht="15.75" customHeight="1">
      <c r="K1029" s="42"/>
      <c r="L1029" s="42"/>
      <c r="M1029" s="42"/>
    </row>
    <row r="1030" spans="11:13" ht="15.75" customHeight="1">
      <c r="K1030" s="42"/>
      <c r="L1030" s="42"/>
      <c r="M1030" s="42"/>
    </row>
    <row r="1031" spans="11:13" ht="15.75" customHeight="1">
      <c r="K1031" s="42"/>
      <c r="L1031" s="42"/>
      <c r="M1031" s="42"/>
    </row>
    <row r="1032" spans="11:13" ht="15.75" customHeight="1">
      <c r="K1032" s="42"/>
      <c r="L1032" s="42"/>
      <c r="M1032" s="42"/>
    </row>
    <row r="1033" spans="11:13" ht="15.75" customHeight="1">
      <c r="K1033" s="42"/>
      <c r="L1033" s="42"/>
      <c r="M1033" s="42"/>
    </row>
    <row r="1034" spans="11:13" ht="15.75" customHeight="1">
      <c r="K1034" s="42"/>
      <c r="L1034" s="42"/>
      <c r="M1034" s="42"/>
    </row>
    <row r="1035" spans="11:13" ht="15.75" customHeight="1">
      <c r="K1035" s="42"/>
      <c r="L1035" s="42"/>
      <c r="M1035" s="42"/>
    </row>
    <row r="1036" spans="11:13" ht="15.75" customHeight="1">
      <c r="K1036" s="42"/>
      <c r="L1036" s="42"/>
      <c r="M1036" s="42"/>
    </row>
    <row r="1037" spans="11:13" ht="15.75" customHeight="1">
      <c r="K1037" s="42"/>
      <c r="L1037" s="42"/>
      <c r="M1037" s="42"/>
    </row>
    <row r="1038" spans="11:13" ht="15.75" customHeight="1">
      <c r="K1038" s="42"/>
      <c r="L1038" s="42"/>
      <c r="M1038" s="42"/>
    </row>
    <row r="1039" spans="11:13" ht="15.75" customHeight="1">
      <c r="K1039" s="42"/>
      <c r="L1039" s="42"/>
      <c r="M1039" s="42"/>
    </row>
    <row r="1040" spans="11:13" ht="15.75" customHeight="1">
      <c r="K1040" s="42"/>
      <c r="L1040" s="42"/>
      <c r="M1040" s="42"/>
    </row>
    <row r="1041" spans="11:13" ht="15.75" customHeight="1">
      <c r="K1041" s="42"/>
      <c r="L1041" s="42"/>
      <c r="M1041" s="42"/>
    </row>
    <row r="1042" spans="11:13" ht="15.75" customHeight="1">
      <c r="K1042" s="42"/>
      <c r="L1042" s="42"/>
      <c r="M1042" s="42"/>
    </row>
    <row r="1043" spans="11:13" ht="15.75" customHeight="1">
      <c r="K1043" s="42"/>
      <c r="L1043" s="42"/>
      <c r="M1043" s="42"/>
    </row>
    <row r="1044" spans="11:13" ht="15.75" customHeight="1">
      <c r="K1044" s="42"/>
      <c r="L1044" s="42"/>
      <c r="M1044" s="42"/>
    </row>
    <row r="1045" spans="11:13" ht="15.75" customHeight="1">
      <c r="K1045" s="42"/>
      <c r="L1045" s="42"/>
      <c r="M1045" s="42"/>
    </row>
    <row r="1046" spans="11:13" ht="15.75" customHeight="1">
      <c r="K1046" s="42"/>
      <c r="L1046" s="42"/>
      <c r="M1046" s="42"/>
    </row>
    <row r="1047" spans="11:13" ht="15.75" customHeight="1">
      <c r="K1047" s="42"/>
      <c r="L1047" s="42"/>
      <c r="M1047" s="42"/>
    </row>
    <row r="1048" spans="11:13" ht="15.75" customHeight="1">
      <c r="K1048" s="42"/>
      <c r="L1048" s="42"/>
      <c r="M1048" s="42"/>
    </row>
    <row r="1049" spans="11:13" ht="15.75" customHeight="1">
      <c r="K1049" s="42"/>
      <c r="L1049" s="42"/>
      <c r="M1049" s="42"/>
    </row>
    <row r="1050" spans="11:13" ht="15.75" customHeight="1">
      <c r="K1050" s="42"/>
      <c r="L1050" s="42"/>
      <c r="M1050" s="42"/>
    </row>
    <row r="1051" spans="11:13" ht="15.75" customHeight="1">
      <c r="K1051" s="42"/>
      <c r="L1051" s="42"/>
      <c r="M1051" s="42"/>
    </row>
    <row r="1052" spans="11:13" ht="15.75" customHeight="1">
      <c r="K1052" s="42"/>
      <c r="L1052" s="42"/>
      <c r="M1052" s="42"/>
    </row>
    <row r="1053" spans="11:13" ht="15.75" customHeight="1">
      <c r="K1053" s="42"/>
      <c r="L1053" s="42"/>
      <c r="M1053" s="42"/>
    </row>
    <row r="1054" spans="11:13" ht="15.75" customHeight="1">
      <c r="K1054" s="42"/>
      <c r="L1054" s="42"/>
      <c r="M1054" s="42"/>
    </row>
    <row r="1055" spans="11:13" ht="15.75" customHeight="1">
      <c r="K1055" s="42"/>
      <c r="L1055" s="42"/>
      <c r="M1055" s="42"/>
    </row>
    <row r="1056" spans="11:13" ht="15.75" customHeight="1">
      <c r="K1056" s="42"/>
      <c r="L1056" s="42"/>
      <c r="M1056" s="42"/>
    </row>
    <row r="1057" spans="11:13" ht="15.75" customHeight="1">
      <c r="K1057" s="42"/>
      <c r="L1057" s="42"/>
      <c r="M1057" s="42"/>
    </row>
    <row r="1058" spans="11:13" ht="15.75" customHeight="1">
      <c r="K1058" s="42"/>
      <c r="L1058" s="42"/>
      <c r="M1058" s="42"/>
    </row>
    <row r="1059" spans="11:13" ht="15.75" customHeight="1">
      <c r="K1059" s="42"/>
      <c r="L1059" s="42"/>
      <c r="M1059" s="42"/>
    </row>
    <row r="1060" spans="11:13" ht="15.75" customHeight="1">
      <c r="K1060" s="42"/>
      <c r="L1060" s="42"/>
      <c r="M1060" s="42"/>
    </row>
    <row r="1061" spans="11:13" ht="15.75" customHeight="1">
      <c r="K1061" s="42"/>
      <c r="L1061" s="42"/>
      <c r="M1061" s="42"/>
    </row>
    <row r="1062" spans="11:13" ht="15.75" customHeight="1">
      <c r="K1062" s="42"/>
      <c r="L1062" s="42"/>
      <c r="M1062" s="42"/>
    </row>
    <row r="1063" spans="11:13" ht="15.75" customHeight="1">
      <c r="K1063" s="42"/>
      <c r="L1063" s="42"/>
      <c r="M1063" s="42"/>
    </row>
    <row r="1064" spans="11:13" ht="15.75" customHeight="1">
      <c r="K1064" s="42"/>
      <c r="L1064" s="42"/>
      <c r="M1064" s="42"/>
    </row>
    <row r="1065" spans="11:13" ht="15.75" customHeight="1">
      <c r="K1065" s="42"/>
      <c r="L1065" s="42"/>
      <c r="M1065" s="42"/>
    </row>
    <row r="1066" spans="11:13" ht="15.75" customHeight="1">
      <c r="K1066" s="42"/>
      <c r="L1066" s="42"/>
      <c r="M1066" s="42"/>
    </row>
    <row r="1067" spans="11:13" ht="15.75" customHeight="1">
      <c r="K1067" s="42"/>
      <c r="L1067" s="42"/>
      <c r="M1067" s="42"/>
    </row>
    <row r="1068" spans="11:13" ht="15.75" customHeight="1">
      <c r="K1068" s="42"/>
      <c r="L1068" s="42"/>
      <c r="M1068" s="42"/>
    </row>
    <row r="1069" spans="11:13" ht="15.75" customHeight="1">
      <c r="K1069" s="42"/>
      <c r="L1069" s="42"/>
      <c r="M1069" s="42"/>
    </row>
    <row r="1070" spans="11:13" ht="15.75" customHeight="1">
      <c r="K1070" s="42"/>
      <c r="L1070" s="42"/>
      <c r="M1070" s="42"/>
    </row>
    <row r="1071" spans="11:13" ht="15.75" customHeight="1">
      <c r="K1071" s="42"/>
      <c r="L1071" s="42"/>
      <c r="M1071" s="42"/>
    </row>
    <row r="1072" spans="11:13" ht="15.75" customHeight="1">
      <c r="K1072" s="42"/>
      <c r="L1072" s="42"/>
      <c r="M1072" s="42"/>
    </row>
    <row r="1073" spans="11:13" ht="15.75" customHeight="1">
      <c r="K1073" s="42"/>
      <c r="L1073" s="42"/>
      <c r="M1073" s="42"/>
    </row>
    <row r="1074" spans="11:13" ht="15.75" customHeight="1">
      <c r="K1074" s="42"/>
      <c r="L1074" s="42"/>
      <c r="M1074" s="42"/>
    </row>
    <row r="1075" spans="11:13" ht="15.75" customHeight="1">
      <c r="K1075" s="42"/>
      <c r="L1075" s="42"/>
      <c r="M1075" s="42"/>
    </row>
    <row r="1076" spans="11:13" ht="15.75" customHeight="1">
      <c r="K1076" s="42"/>
      <c r="L1076" s="42"/>
      <c r="M1076" s="42"/>
    </row>
    <row r="1077" spans="11:13" ht="15.75" customHeight="1">
      <c r="K1077" s="42"/>
      <c r="L1077" s="42"/>
      <c r="M1077" s="42"/>
    </row>
    <row r="1078" spans="11:13" ht="15.75" customHeight="1">
      <c r="K1078" s="42"/>
      <c r="L1078" s="42"/>
      <c r="M1078" s="42"/>
    </row>
    <row r="1079" spans="11:13" ht="15.75" customHeight="1">
      <c r="K1079" s="42"/>
      <c r="L1079" s="42"/>
      <c r="M1079" s="42"/>
    </row>
    <row r="1080" spans="11:13" ht="15.75" customHeight="1">
      <c r="K1080" s="42"/>
      <c r="L1080" s="42"/>
      <c r="M1080" s="42"/>
    </row>
    <row r="1081" spans="11:13" ht="15.75" customHeight="1">
      <c r="K1081" s="42"/>
      <c r="L1081" s="42"/>
      <c r="M1081" s="42"/>
    </row>
    <row r="1082" spans="11:13" ht="15.75" customHeight="1">
      <c r="K1082" s="42"/>
      <c r="L1082" s="42"/>
      <c r="M1082" s="42"/>
    </row>
    <row r="1083" spans="11:13" ht="15.75" customHeight="1">
      <c r="K1083" s="42"/>
      <c r="L1083" s="42"/>
      <c r="M1083" s="42"/>
    </row>
    <row r="1084" spans="11:13" ht="15.75" customHeight="1">
      <c r="K1084" s="42"/>
      <c r="L1084" s="42"/>
      <c r="M1084" s="42"/>
    </row>
    <row r="1085" spans="11:13" ht="15.75" customHeight="1">
      <c r="K1085" s="42"/>
      <c r="L1085" s="42"/>
      <c r="M1085" s="42"/>
    </row>
    <row r="1086" spans="11:13" ht="15.75" customHeight="1">
      <c r="K1086" s="42"/>
      <c r="L1086" s="42"/>
      <c r="M1086" s="42"/>
    </row>
    <row r="1087" spans="11:13" ht="15.75" customHeight="1">
      <c r="K1087" s="42"/>
      <c r="L1087" s="42"/>
      <c r="M1087" s="42"/>
    </row>
    <row r="1088" spans="11:13" ht="15.75" customHeight="1">
      <c r="K1088" s="42"/>
      <c r="L1088" s="42"/>
      <c r="M1088" s="42"/>
    </row>
    <row r="1089" spans="11:13" ht="15.75" customHeight="1">
      <c r="K1089" s="42"/>
      <c r="L1089" s="42"/>
      <c r="M1089" s="42"/>
    </row>
    <row r="1090" spans="11:13" ht="15.75" customHeight="1">
      <c r="K1090" s="42"/>
      <c r="L1090" s="42"/>
      <c r="M1090" s="42"/>
    </row>
    <row r="1091" spans="11:13" ht="15.75" customHeight="1">
      <c r="K1091" s="42"/>
      <c r="L1091" s="42"/>
      <c r="M1091" s="42"/>
    </row>
    <row r="1092" spans="11:13" ht="15.75" customHeight="1">
      <c r="K1092" s="42"/>
      <c r="L1092" s="42"/>
      <c r="M1092" s="42"/>
    </row>
    <row r="1093" spans="11:13" ht="15.75" customHeight="1">
      <c r="K1093" s="42"/>
      <c r="L1093" s="42"/>
      <c r="M1093" s="42"/>
    </row>
    <row r="1094" spans="11:13" ht="15.75" customHeight="1">
      <c r="K1094" s="42"/>
      <c r="L1094" s="42"/>
      <c r="M1094" s="42"/>
    </row>
    <row r="1095" spans="11:13" ht="15.75" customHeight="1">
      <c r="K1095" s="42"/>
      <c r="L1095" s="42"/>
      <c r="M1095" s="42"/>
    </row>
    <row r="1096" spans="11:13" ht="15.75" customHeight="1">
      <c r="K1096" s="42"/>
      <c r="L1096" s="42"/>
      <c r="M1096" s="42"/>
    </row>
    <row r="1097" spans="11:13" ht="15.75" customHeight="1">
      <c r="K1097" s="42"/>
      <c r="L1097" s="42"/>
      <c r="M1097" s="42"/>
    </row>
    <row r="1098" spans="11:13" ht="15.75" customHeight="1">
      <c r="K1098" s="42"/>
      <c r="L1098" s="42"/>
      <c r="M1098" s="42"/>
    </row>
    <row r="1099" spans="11:13" ht="15.75" customHeight="1">
      <c r="K1099" s="42"/>
      <c r="L1099" s="42"/>
      <c r="M1099" s="42"/>
    </row>
    <row r="1100" spans="11:13" ht="15.75" customHeight="1">
      <c r="K1100" s="42"/>
      <c r="L1100" s="42"/>
      <c r="M1100" s="42"/>
    </row>
    <row r="1101" spans="11:13" ht="15.75" customHeight="1">
      <c r="K1101" s="42"/>
      <c r="L1101" s="42"/>
      <c r="M1101" s="42"/>
    </row>
    <row r="1102" spans="11:13" ht="15.75" customHeight="1">
      <c r="K1102" s="42"/>
      <c r="L1102" s="42"/>
      <c r="M1102" s="42"/>
    </row>
    <row r="1103" spans="11:13" ht="15.75" customHeight="1">
      <c r="K1103" s="42"/>
      <c r="L1103" s="42"/>
      <c r="M1103" s="42"/>
    </row>
    <row r="1104" spans="11:13" ht="15.75" customHeight="1">
      <c r="K1104" s="42"/>
      <c r="L1104" s="42"/>
      <c r="M1104" s="42"/>
    </row>
    <row r="1105" spans="11:13" ht="15.75" customHeight="1">
      <c r="K1105" s="42"/>
      <c r="L1105" s="42"/>
      <c r="M1105" s="42"/>
    </row>
    <row r="1106" spans="11:13" ht="15.75" customHeight="1">
      <c r="K1106" s="42"/>
      <c r="L1106" s="42"/>
      <c r="M1106" s="42"/>
    </row>
    <row r="1107" spans="11:13" ht="15.75" customHeight="1">
      <c r="K1107" s="42"/>
      <c r="L1107" s="42"/>
      <c r="M1107" s="42"/>
    </row>
    <row r="1108" spans="11:13" ht="15.75" customHeight="1">
      <c r="K1108" s="42"/>
      <c r="L1108" s="42"/>
      <c r="M1108" s="42"/>
    </row>
    <row r="1109" spans="11:13" ht="15.75" customHeight="1">
      <c r="K1109" s="42"/>
      <c r="L1109" s="42"/>
      <c r="M1109" s="42"/>
    </row>
    <row r="1110" spans="11:13" ht="15.75" customHeight="1">
      <c r="K1110" s="42"/>
      <c r="L1110" s="42"/>
      <c r="M1110" s="42"/>
    </row>
    <row r="1111" spans="11:13" ht="15.75" customHeight="1">
      <c r="K1111" s="42"/>
      <c r="L1111" s="42"/>
      <c r="M1111" s="42"/>
    </row>
    <row r="1112" spans="11:13" ht="15.75" customHeight="1">
      <c r="K1112" s="42"/>
      <c r="L1112" s="42"/>
      <c r="M1112" s="42"/>
    </row>
    <row r="1113" spans="11:13" ht="15.75" customHeight="1">
      <c r="K1113" s="42"/>
      <c r="L1113" s="42"/>
      <c r="M1113" s="42"/>
    </row>
    <row r="1114" spans="11:13" ht="15.75" customHeight="1">
      <c r="K1114" s="42"/>
      <c r="L1114" s="42"/>
      <c r="M1114" s="42"/>
    </row>
    <row r="1115" spans="11:13" ht="15.75" customHeight="1">
      <c r="K1115" s="42"/>
      <c r="L1115" s="42"/>
      <c r="M1115" s="42"/>
    </row>
    <row r="1116" spans="11:13" ht="15.75" customHeight="1">
      <c r="K1116" s="42"/>
      <c r="L1116" s="42"/>
      <c r="M1116" s="42"/>
    </row>
    <row r="1117" spans="11:13" ht="15.75" customHeight="1">
      <c r="K1117" s="42"/>
      <c r="L1117" s="42"/>
      <c r="M1117" s="42"/>
    </row>
    <row r="1118" spans="11:13" ht="15.75" customHeight="1">
      <c r="K1118" s="42"/>
      <c r="L1118" s="42"/>
      <c r="M1118" s="42"/>
    </row>
    <row r="1119" spans="11:13" ht="15.75" customHeight="1">
      <c r="K1119" s="42"/>
      <c r="L1119" s="42"/>
      <c r="M1119" s="42"/>
    </row>
    <row r="1120" spans="11:13" ht="15.75" customHeight="1">
      <c r="K1120" s="42"/>
      <c r="L1120" s="42"/>
      <c r="M1120" s="42"/>
    </row>
    <row r="1121" spans="11:13" ht="15.75" customHeight="1">
      <c r="K1121" s="42"/>
      <c r="L1121" s="42"/>
      <c r="M1121" s="42"/>
    </row>
    <row r="1122" spans="11:13" ht="15.75" customHeight="1">
      <c r="K1122" s="42"/>
      <c r="L1122" s="42"/>
      <c r="M1122" s="42"/>
    </row>
    <row r="1123" spans="11:13" ht="15.75" customHeight="1">
      <c r="K1123" s="42"/>
      <c r="L1123" s="42"/>
      <c r="M1123" s="42"/>
    </row>
    <row r="1124" spans="11:13" ht="15.75" customHeight="1">
      <c r="K1124" s="42"/>
      <c r="L1124" s="42"/>
      <c r="M1124" s="42"/>
    </row>
    <row r="1125" spans="11:13" ht="15.75" customHeight="1">
      <c r="K1125" s="42"/>
      <c r="L1125" s="42"/>
      <c r="M1125" s="42"/>
    </row>
    <row r="1126" spans="11:13" ht="15.75" customHeight="1">
      <c r="K1126" s="42"/>
      <c r="L1126" s="42"/>
      <c r="M1126" s="42"/>
    </row>
    <row r="1127" spans="11:13" ht="15.75" customHeight="1">
      <c r="K1127" s="42"/>
      <c r="L1127" s="42"/>
      <c r="M1127" s="42"/>
    </row>
    <row r="1128" spans="11:13" ht="15.75" customHeight="1">
      <c r="K1128" s="42"/>
      <c r="L1128" s="42"/>
      <c r="M1128" s="42"/>
    </row>
    <row r="1129" spans="11:13" ht="15.75" customHeight="1">
      <c r="K1129" s="42"/>
      <c r="L1129" s="42"/>
      <c r="M1129" s="42"/>
    </row>
    <row r="1130" spans="11:13" ht="15.75" customHeight="1">
      <c r="K1130" s="42"/>
      <c r="L1130" s="42"/>
      <c r="M1130" s="42"/>
    </row>
    <row r="1131" spans="11:13" ht="15.75" customHeight="1">
      <c r="K1131" s="42"/>
      <c r="L1131" s="42"/>
      <c r="M1131" s="42"/>
    </row>
    <row r="1132" spans="11:13" ht="15.75" customHeight="1">
      <c r="K1132" s="42"/>
      <c r="L1132" s="42"/>
      <c r="M1132" s="42"/>
    </row>
    <row r="1133" spans="11:13" ht="15.75" customHeight="1">
      <c r="K1133" s="42"/>
      <c r="L1133" s="42"/>
      <c r="M1133" s="42"/>
    </row>
    <row r="1134" spans="11:13" ht="15.75" customHeight="1">
      <c r="K1134" s="42"/>
      <c r="L1134" s="42"/>
      <c r="M1134" s="42"/>
    </row>
    <row r="1135" spans="11:13" ht="15.75" customHeight="1">
      <c r="K1135" s="42"/>
      <c r="L1135" s="42"/>
      <c r="M1135" s="42"/>
    </row>
    <row r="1136" spans="11:13" ht="15.75" customHeight="1">
      <c r="K1136" s="42"/>
      <c r="L1136" s="42"/>
      <c r="M1136" s="42"/>
    </row>
    <row r="1137" spans="11:13" ht="15.75" customHeight="1">
      <c r="K1137" s="42"/>
      <c r="L1137" s="42"/>
      <c r="M1137" s="42"/>
    </row>
    <row r="1138" spans="11:13" ht="15.75" customHeight="1">
      <c r="K1138" s="42"/>
      <c r="L1138" s="42"/>
      <c r="M1138" s="42"/>
    </row>
    <row r="1139" spans="11:13" ht="15.75" customHeight="1">
      <c r="K1139" s="42"/>
      <c r="L1139" s="42"/>
      <c r="M1139" s="42"/>
    </row>
    <row r="1140" spans="11:13" ht="15.75" customHeight="1">
      <c r="K1140" s="42"/>
      <c r="L1140" s="42"/>
      <c r="M1140" s="42"/>
    </row>
    <row r="1141" spans="11:13" ht="15.75" customHeight="1">
      <c r="K1141" s="42"/>
      <c r="L1141" s="42"/>
      <c r="M1141" s="42"/>
    </row>
    <row r="1142" spans="11:13" ht="15.75" customHeight="1">
      <c r="K1142" s="42"/>
      <c r="L1142" s="42"/>
      <c r="M1142" s="42"/>
    </row>
    <row r="1143" spans="11:13" ht="15.75" customHeight="1">
      <c r="K1143" s="42"/>
      <c r="L1143" s="42"/>
      <c r="M1143" s="42"/>
    </row>
    <row r="1144" spans="11:13" ht="15.75" customHeight="1">
      <c r="K1144" s="42"/>
      <c r="L1144" s="42"/>
      <c r="M1144" s="42"/>
    </row>
    <row r="1145" spans="11:13" ht="15.75" customHeight="1">
      <c r="K1145" s="42"/>
      <c r="L1145" s="42"/>
      <c r="M1145" s="42"/>
    </row>
    <row r="1146" spans="11:13" ht="15.75" customHeight="1">
      <c r="K1146" s="42"/>
      <c r="L1146" s="42"/>
      <c r="M1146" s="42"/>
    </row>
    <row r="1147" spans="11:13" ht="15.75" customHeight="1">
      <c r="K1147" s="42"/>
      <c r="L1147" s="42"/>
      <c r="M1147" s="42"/>
    </row>
    <row r="1148" spans="11:13" ht="15.75" customHeight="1">
      <c r="K1148" s="42"/>
      <c r="L1148" s="42"/>
      <c r="M1148" s="42"/>
    </row>
    <row r="1149" spans="11:13" ht="15.75" customHeight="1">
      <c r="K1149" s="42"/>
      <c r="L1149" s="42"/>
      <c r="M1149" s="42"/>
    </row>
    <row r="1150" spans="11:13" ht="15.75" customHeight="1">
      <c r="K1150" s="42"/>
      <c r="L1150" s="42"/>
      <c r="M1150" s="42"/>
    </row>
    <row r="1151" spans="11:13" ht="15.75" customHeight="1">
      <c r="K1151" s="42"/>
      <c r="L1151" s="42"/>
      <c r="M1151" s="42"/>
    </row>
    <row r="1152" spans="11:13" ht="15.75" customHeight="1">
      <c r="K1152" s="42"/>
      <c r="L1152" s="42"/>
      <c r="M1152" s="42"/>
    </row>
    <row r="1153" spans="11:13" ht="15.75" customHeight="1">
      <c r="K1153" s="42"/>
      <c r="L1153" s="42"/>
      <c r="M1153" s="42"/>
    </row>
    <row r="1154" spans="11:13" ht="15.75" customHeight="1">
      <c r="K1154" s="42"/>
      <c r="L1154" s="42"/>
      <c r="M1154" s="42"/>
    </row>
    <row r="1155" spans="11:13" ht="15.75" customHeight="1">
      <c r="K1155" s="42"/>
      <c r="L1155" s="42"/>
      <c r="M1155" s="42"/>
    </row>
    <row r="1156" spans="11:13" ht="15.75" customHeight="1">
      <c r="K1156" s="42"/>
      <c r="L1156" s="42"/>
      <c r="M1156" s="42"/>
    </row>
    <row r="1157" spans="11:13" ht="15.75" customHeight="1">
      <c r="K1157" s="42"/>
      <c r="L1157" s="42"/>
      <c r="M1157" s="42"/>
    </row>
    <row r="1158" spans="11:13" ht="15.75" customHeight="1">
      <c r="K1158" s="42"/>
      <c r="L1158" s="42"/>
      <c r="M1158" s="42"/>
    </row>
    <row r="1159" spans="11:13" ht="15.75" customHeight="1">
      <c r="K1159" s="42"/>
      <c r="L1159" s="42"/>
      <c r="M1159" s="42"/>
    </row>
    <row r="1160" spans="11:13" ht="15.75" customHeight="1">
      <c r="K1160" s="42"/>
      <c r="L1160" s="42"/>
      <c r="M1160" s="42"/>
    </row>
    <row r="1161" spans="11:13" ht="15.75" customHeight="1">
      <c r="K1161" s="42"/>
      <c r="L1161" s="42"/>
      <c r="M1161" s="42"/>
    </row>
    <row r="1162" spans="11:13" ht="15.75" customHeight="1">
      <c r="K1162" s="42"/>
      <c r="L1162" s="42"/>
      <c r="M1162" s="42"/>
    </row>
    <row r="1163" spans="11:13" ht="15.75" customHeight="1">
      <c r="K1163" s="42"/>
      <c r="L1163" s="42"/>
      <c r="M1163" s="42"/>
    </row>
    <row r="1164" spans="11:13" ht="15.75" customHeight="1">
      <c r="K1164" s="42"/>
      <c r="L1164" s="42"/>
      <c r="M1164" s="42"/>
    </row>
    <row r="1165" spans="11:13" ht="15.75" customHeight="1">
      <c r="K1165" s="42"/>
      <c r="L1165" s="42"/>
      <c r="M1165" s="42"/>
    </row>
    <row r="1166" spans="11:13" ht="15.75" customHeight="1">
      <c r="K1166" s="42"/>
      <c r="L1166" s="42"/>
      <c r="M1166" s="42"/>
    </row>
    <row r="1167" spans="11:13" ht="15.75" customHeight="1">
      <c r="K1167" s="42"/>
      <c r="L1167" s="42"/>
      <c r="M1167" s="42"/>
    </row>
    <row r="1168" spans="11:13" ht="15.75" customHeight="1">
      <c r="K1168" s="42"/>
      <c r="L1168" s="42"/>
      <c r="M1168" s="42"/>
    </row>
    <row r="1169" spans="11:13" ht="15.75" customHeight="1">
      <c r="K1169" s="42"/>
      <c r="L1169" s="42"/>
      <c r="M1169" s="42"/>
    </row>
    <row r="1170" spans="11:13" ht="15.75" customHeight="1">
      <c r="K1170" s="42"/>
      <c r="L1170" s="42"/>
      <c r="M1170" s="42"/>
    </row>
    <row r="1171" spans="11:13" ht="15.75" customHeight="1">
      <c r="K1171" s="42"/>
      <c r="L1171" s="42"/>
      <c r="M1171" s="42"/>
    </row>
    <row r="1172" spans="11:13" ht="15.75" customHeight="1">
      <c r="K1172" s="42"/>
      <c r="L1172" s="42"/>
      <c r="M1172" s="42"/>
    </row>
    <row r="1173" spans="11:13" ht="15.75" customHeight="1">
      <c r="K1173" s="42"/>
      <c r="L1173" s="42"/>
      <c r="M1173" s="42"/>
    </row>
    <row r="1174" spans="11:13" ht="15.75" customHeight="1">
      <c r="K1174" s="42"/>
      <c r="L1174" s="42"/>
      <c r="M1174" s="42"/>
    </row>
    <row r="1175" spans="11:13" ht="15.75" customHeight="1">
      <c r="K1175" s="42"/>
      <c r="L1175" s="42"/>
      <c r="M1175" s="42"/>
    </row>
    <row r="1176" spans="11:13" ht="15.75" customHeight="1">
      <c r="K1176" s="42"/>
      <c r="L1176" s="42"/>
      <c r="M1176" s="42"/>
    </row>
    <row r="1177" spans="11:13" ht="15.75" customHeight="1">
      <c r="K1177" s="42"/>
      <c r="L1177" s="42"/>
      <c r="M1177" s="42"/>
    </row>
    <row r="1178" spans="11:13" ht="15.75" customHeight="1">
      <c r="K1178" s="42"/>
      <c r="L1178" s="42"/>
      <c r="M1178" s="42"/>
    </row>
    <row r="1179" spans="11:13" ht="15.75" customHeight="1">
      <c r="K1179" s="42"/>
      <c r="L1179" s="42"/>
      <c r="M1179" s="42"/>
    </row>
    <row r="1180" spans="11:13" ht="15.75" customHeight="1">
      <c r="K1180" s="42"/>
      <c r="L1180" s="42"/>
      <c r="M1180" s="42"/>
    </row>
    <row r="1181" spans="11:13" ht="15.75" customHeight="1">
      <c r="K1181" s="42"/>
      <c r="L1181" s="42"/>
      <c r="M1181" s="42"/>
    </row>
    <row r="1182" spans="11:13" ht="15.75" customHeight="1">
      <c r="K1182" s="42"/>
      <c r="L1182" s="42"/>
      <c r="M1182" s="42"/>
    </row>
    <row r="1183" spans="11:13" ht="15.75" customHeight="1">
      <c r="K1183" s="42"/>
      <c r="L1183" s="42"/>
      <c r="M1183" s="42"/>
    </row>
    <row r="1184" spans="11:13" ht="15.75" customHeight="1">
      <c r="K1184" s="42"/>
      <c r="L1184" s="42"/>
      <c r="M1184" s="42"/>
    </row>
    <row r="1185" spans="11:13" ht="15.75" customHeight="1">
      <c r="K1185" s="42"/>
      <c r="L1185" s="42"/>
      <c r="M1185" s="42"/>
    </row>
    <row r="1186" spans="11:13" ht="15.75" customHeight="1">
      <c r="K1186" s="42"/>
      <c r="L1186" s="42"/>
      <c r="M1186" s="42"/>
    </row>
    <row r="1187" spans="11:13" ht="15.75" customHeight="1">
      <c r="K1187" s="42"/>
      <c r="L1187" s="42"/>
      <c r="M1187" s="42"/>
    </row>
    <row r="1188" spans="11:13" ht="15.75" customHeight="1">
      <c r="K1188" s="42"/>
      <c r="L1188" s="42"/>
      <c r="M1188" s="42"/>
    </row>
    <row r="1189" spans="11:13" ht="15.75" customHeight="1">
      <c r="K1189" s="42"/>
      <c r="L1189" s="42"/>
      <c r="M1189" s="42"/>
    </row>
    <row r="1190" spans="11:13" ht="15.75" customHeight="1">
      <c r="K1190" s="42"/>
      <c r="L1190" s="42"/>
      <c r="M1190" s="42"/>
    </row>
    <row r="1191" spans="11:13" ht="15.75" customHeight="1">
      <c r="K1191" s="42"/>
      <c r="L1191" s="42"/>
      <c r="M1191" s="42"/>
    </row>
    <row r="1192" spans="11:13" ht="15.75" customHeight="1">
      <c r="K1192" s="42"/>
      <c r="L1192" s="42"/>
      <c r="M1192" s="42"/>
    </row>
    <row r="1193" spans="11:13" ht="15.75" customHeight="1">
      <c r="K1193" s="42"/>
      <c r="L1193" s="42"/>
      <c r="M1193" s="42"/>
    </row>
    <row r="1194" spans="11:13" ht="15.75" customHeight="1">
      <c r="K1194" s="42"/>
      <c r="L1194" s="42"/>
      <c r="M1194" s="42"/>
    </row>
    <row r="1195" spans="11:13" ht="15.75" customHeight="1">
      <c r="K1195" s="42"/>
      <c r="L1195" s="42"/>
      <c r="M1195" s="42"/>
    </row>
    <row r="1196" spans="11:13" ht="15.75" customHeight="1">
      <c r="K1196" s="42"/>
      <c r="L1196" s="42"/>
      <c r="M1196" s="42"/>
    </row>
    <row r="1197" spans="11:13" ht="15.75" customHeight="1">
      <c r="K1197" s="42"/>
      <c r="L1197" s="42"/>
      <c r="M1197" s="42"/>
    </row>
    <row r="1198" spans="11:13" ht="15.75" customHeight="1">
      <c r="K1198" s="42"/>
      <c r="L1198" s="42"/>
      <c r="M1198" s="42"/>
    </row>
    <row r="1199" spans="11:13" ht="15.75" customHeight="1">
      <c r="K1199" s="42"/>
      <c r="L1199" s="42"/>
      <c r="M1199" s="42"/>
    </row>
    <row r="1200" spans="11:13" ht="15.75" customHeight="1">
      <c r="K1200" s="42"/>
      <c r="L1200" s="42"/>
      <c r="M1200" s="42"/>
    </row>
    <row r="1201" spans="11:13" ht="15.75" customHeight="1">
      <c r="K1201" s="42"/>
      <c r="L1201" s="42"/>
      <c r="M1201" s="42"/>
    </row>
    <row r="1202" spans="11:13" ht="15.75" customHeight="1">
      <c r="K1202" s="42"/>
      <c r="L1202" s="42"/>
      <c r="M1202" s="42"/>
    </row>
    <row r="1203" spans="11:13" ht="15.75" customHeight="1">
      <c r="K1203" s="42"/>
      <c r="L1203" s="42"/>
      <c r="M1203" s="42"/>
    </row>
    <row r="1204" spans="11:13" ht="15.75" customHeight="1">
      <c r="K1204" s="42"/>
      <c r="L1204" s="42"/>
      <c r="M1204" s="42"/>
    </row>
    <row r="1205" spans="11:13" ht="15.75" customHeight="1">
      <c r="K1205" s="42"/>
      <c r="L1205" s="42"/>
      <c r="M1205" s="42"/>
    </row>
    <row r="1206" spans="11:13" ht="15.75" customHeight="1">
      <c r="K1206" s="42"/>
      <c r="L1206" s="42"/>
      <c r="M1206" s="42"/>
    </row>
    <row r="1207" spans="11:13" ht="15.75" customHeight="1">
      <c r="K1207" s="42"/>
      <c r="L1207" s="42"/>
      <c r="M1207" s="42"/>
    </row>
    <row r="1208" spans="11:13" ht="15.75" customHeight="1">
      <c r="K1208" s="42"/>
      <c r="L1208" s="42"/>
      <c r="M1208" s="42"/>
    </row>
    <row r="1209" spans="11:13" ht="15.75" customHeight="1">
      <c r="K1209" s="42"/>
      <c r="L1209" s="42"/>
      <c r="M1209" s="42"/>
    </row>
    <row r="1210" spans="11:13" ht="15.75" customHeight="1">
      <c r="K1210" s="42"/>
      <c r="L1210" s="42"/>
      <c r="M1210" s="42"/>
    </row>
    <row r="1211" spans="11:13" ht="15.75" customHeight="1">
      <c r="K1211" s="42"/>
      <c r="L1211" s="42"/>
      <c r="M1211" s="42"/>
    </row>
    <row r="1212" spans="11:13" ht="15.75" customHeight="1">
      <c r="K1212" s="42"/>
      <c r="L1212" s="42"/>
      <c r="M1212" s="42"/>
    </row>
    <row r="1213" spans="11:13" ht="15.75" customHeight="1">
      <c r="K1213" s="42"/>
      <c r="L1213" s="42"/>
      <c r="M1213" s="42"/>
    </row>
    <row r="1214" spans="11:13" ht="15.75" customHeight="1">
      <c r="K1214" s="42"/>
      <c r="L1214" s="42"/>
      <c r="M1214" s="42"/>
    </row>
    <row r="1215" spans="11:13" ht="15.75" customHeight="1">
      <c r="K1215" s="42"/>
      <c r="L1215" s="42"/>
      <c r="M1215" s="42"/>
    </row>
    <row r="1216" spans="11:13" ht="15.75" customHeight="1">
      <c r="K1216" s="42"/>
      <c r="L1216" s="42"/>
      <c r="M1216" s="42"/>
    </row>
    <row r="1217" spans="11:13" ht="15.75" customHeight="1">
      <c r="K1217" s="42"/>
      <c r="L1217" s="42"/>
      <c r="M1217" s="42"/>
    </row>
    <row r="1218" spans="11:13" ht="15.75" customHeight="1">
      <c r="K1218" s="42"/>
      <c r="L1218" s="42"/>
      <c r="M1218" s="42"/>
    </row>
    <row r="1219" spans="11:13" ht="15.75" customHeight="1">
      <c r="K1219" s="42"/>
      <c r="L1219" s="42"/>
      <c r="M1219" s="42"/>
    </row>
    <row r="1220" spans="11:13" ht="15.75" customHeight="1">
      <c r="K1220" s="42"/>
      <c r="L1220" s="42"/>
      <c r="M1220" s="42"/>
    </row>
    <row r="1221" spans="11:13" ht="15.75" customHeight="1">
      <c r="K1221" s="42"/>
      <c r="L1221" s="42"/>
      <c r="M1221" s="42"/>
    </row>
    <row r="1222" spans="11:13" ht="15.75" customHeight="1">
      <c r="K1222" s="42"/>
      <c r="L1222" s="42"/>
      <c r="M1222" s="42"/>
    </row>
    <row r="1223" spans="11:13" ht="15.75" customHeight="1">
      <c r="K1223" s="42"/>
      <c r="L1223" s="42"/>
      <c r="M1223" s="42"/>
    </row>
    <row r="1224" spans="11:13" ht="15.75" customHeight="1">
      <c r="K1224" s="42"/>
      <c r="L1224" s="42"/>
      <c r="M1224" s="42"/>
    </row>
    <row r="1225" spans="11:13" ht="15.75" customHeight="1">
      <c r="K1225" s="42"/>
      <c r="L1225" s="42"/>
      <c r="M1225" s="42"/>
    </row>
    <row r="1226" spans="11:13" ht="15.75" customHeight="1">
      <c r="K1226" s="42"/>
      <c r="L1226" s="42"/>
      <c r="M1226" s="42"/>
    </row>
    <row r="1227" spans="11:13" ht="15.75" customHeight="1">
      <c r="K1227" s="42"/>
      <c r="L1227" s="42"/>
      <c r="M1227" s="42"/>
    </row>
    <row r="1228" spans="11:13" ht="15.75" customHeight="1">
      <c r="K1228" s="42"/>
      <c r="L1228" s="42"/>
      <c r="M1228" s="42"/>
    </row>
    <row r="1229" spans="11:13" ht="15.75" customHeight="1">
      <c r="K1229" s="42"/>
      <c r="L1229" s="42"/>
      <c r="M1229" s="42"/>
    </row>
    <row r="1230" spans="11:13" ht="15.75" customHeight="1">
      <c r="K1230" s="42"/>
      <c r="L1230" s="42"/>
      <c r="M1230" s="42"/>
    </row>
    <row r="1231" spans="11:13" ht="15.75" customHeight="1">
      <c r="K1231" s="42"/>
      <c r="L1231" s="42"/>
      <c r="M1231" s="42"/>
    </row>
    <row r="1232" spans="11:13" ht="15.75" customHeight="1">
      <c r="K1232" s="42"/>
      <c r="L1232" s="42"/>
      <c r="M1232" s="42"/>
    </row>
    <row r="1233" spans="11:13" ht="15.75" customHeight="1">
      <c r="K1233" s="42"/>
      <c r="L1233" s="42"/>
      <c r="M1233" s="42"/>
    </row>
    <row r="1234" spans="11:13" ht="15.75" customHeight="1">
      <c r="K1234" s="42"/>
      <c r="L1234" s="42"/>
      <c r="M1234" s="42"/>
    </row>
    <row r="1235" spans="11:13" ht="15.75" customHeight="1">
      <c r="K1235" s="42"/>
      <c r="L1235" s="42"/>
      <c r="M1235" s="42"/>
    </row>
    <row r="1236" spans="11:13" ht="15.75" customHeight="1">
      <c r="K1236" s="42"/>
      <c r="L1236" s="42"/>
      <c r="M1236" s="42"/>
    </row>
    <row r="1237" spans="11:13" ht="15.75" customHeight="1">
      <c r="K1237" s="42"/>
      <c r="L1237" s="42"/>
      <c r="M1237" s="42"/>
    </row>
    <row r="1238" spans="11:13" ht="15.75" customHeight="1">
      <c r="K1238" s="42"/>
      <c r="L1238" s="42"/>
      <c r="M1238" s="42"/>
    </row>
    <row r="1239" spans="11:13" ht="15.75" customHeight="1">
      <c r="K1239" s="42"/>
      <c r="L1239" s="42"/>
      <c r="M1239" s="42"/>
    </row>
    <row r="1240" spans="11:13" ht="15.75" customHeight="1">
      <c r="K1240" s="42"/>
      <c r="L1240" s="42"/>
      <c r="M1240" s="42"/>
    </row>
    <row r="1241" spans="11:13" ht="15.75" customHeight="1">
      <c r="K1241" s="42"/>
      <c r="L1241" s="42"/>
      <c r="M1241" s="42"/>
    </row>
    <row r="1242" spans="11:13" ht="15.75" customHeight="1">
      <c r="K1242" s="42"/>
      <c r="L1242" s="42"/>
      <c r="M1242" s="42"/>
    </row>
    <row r="1243" spans="11:13" ht="15.75" customHeight="1">
      <c r="K1243" s="42"/>
      <c r="L1243" s="42"/>
      <c r="M1243" s="42"/>
    </row>
    <row r="1244" spans="11:13" ht="15.75" customHeight="1">
      <c r="K1244" s="42"/>
      <c r="L1244" s="42"/>
      <c r="M1244" s="42"/>
    </row>
    <row r="1245" spans="11:13" ht="15.75" customHeight="1">
      <c r="K1245" s="42"/>
      <c r="L1245" s="42"/>
      <c r="M1245" s="42"/>
    </row>
    <row r="1246" spans="11:13" ht="15.75" customHeight="1">
      <c r="K1246" s="42"/>
      <c r="L1246" s="42"/>
      <c r="M1246" s="42"/>
    </row>
    <row r="1247" spans="11:13" ht="15.75" customHeight="1">
      <c r="K1247" s="42"/>
      <c r="L1247" s="42"/>
      <c r="M1247" s="42"/>
    </row>
    <row r="1248" spans="11:13" ht="15.75" customHeight="1">
      <c r="K1248" s="42"/>
      <c r="L1248" s="42"/>
      <c r="M1248" s="42"/>
    </row>
    <row r="1249" spans="11:13" ht="15.75" customHeight="1">
      <c r="K1249" s="42"/>
      <c r="L1249" s="42"/>
      <c r="M1249" s="42"/>
    </row>
    <row r="1250" spans="11:13" ht="15.75" customHeight="1">
      <c r="K1250" s="42"/>
      <c r="L1250" s="42"/>
      <c r="M1250" s="42"/>
    </row>
    <row r="1251" spans="11:13" ht="15.75" customHeight="1">
      <c r="K1251" s="42"/>
      <c r="L1251" s="42"/>
      <c r="M1251" s="42"/>
    </row>
    <row r="1252" spans="11:13" ht="15.75" customHeight="1">
      <c r="K1252" s="42"/>
      <c r="L1252" s="42"/>
      <c r="M1252" s="42"/>
    </row>
    <row r="1253" spans="11:13" ht="15.75" customHeight="1">
      <c r="K1253" s="42"/>
      <c r="L1253" s="42"/>
      <c r="M1253" s="42"/>
    </row>
    <row r="1254" spans="11:13" ht="15.75" customHeight="1">
      <c r="K1254" s="42"/>
      <c r="L1254" s="42"/>
      <c r="M1254" s="42"/>
    </row>
    <row r="1255" spans="11:13" ht="15.75" customHeight="1">
      <c r="K1255" s="42"/>
      <c r="L1255" s="42"/>
      <c r="M1255" s="42"/>
    </row>
    <row r="1256" spans="11:13" ht="15.75" customHeight="1">
      <c r="K1256" s="42"/>
      <c r="L1256" s="42"/>
      <c r="M1256" s="42"/>
    </row>
    <row r="1257" spans="11:13" ht="15.75" customHeight="1">
      <c r="K1257" s="42"/>
      <c r="L1257" s="42"/>
      <c r="M1257" s="42"/>
    </row>
    <row r="1258" spans="11:13" ht="15.75" customHeight="1">
      <c r="K1258" s="42"/>
      <c r="L1258" s="42"/>
      <c r="M1258" s="42"/>
    </row>
    <row r="1259" spans="11:13" ht="15.75" customHeight="1">
      <c r="K1259" s="42"/>
      <c r="L1259" s="42"/>
      <c r="M1259" s="42"/>
    </row>
    <row r="1260" spans="11:13" ht="15.75" customHeight="1">
      <c r="K1260" s="42"/>
      <c r="L1260" s="42"/>
      <c r="M1260" s="42"/>
    </row>
    <row r="1261" spans="11:13" ht="15.75" customHeight="1">
      <c r="K1261" s="42"/>
      <c r="L1261" s="42"/>
      <c r="M1261" s="42"/>
    </row>
    <row r="1262" spans="11:13" ht="15.75" customHeight="1">
      <c r="K1262" s="42"/>
      <c r="L1262" s="42"/>
      <c r="M1262" s="42"/>
    </row>
    <row r="1263" spans="11:13" ht="15.75" customHeight="1">
      <c r="K1263" s="42"/>
      <c r="L1263" s="42"/>
      <c r="M1263" s="42"/>
    </row>
    <row r="1264" spans="11:13" ht="15.75" customHeight="1">
      <c r="K1264" s="42"/>
      <c r="L1264" s="42"/>
      <c r="M1264" s="42"/>
    </row>
    <row r="1265" spans="11:13" ht="15.75" customHeight="1">
      <c r="K1265" s="42"/>
      <c r="L1265" s="42"/>
      <c r="M1265" s="42"/>
    </row>
    <row r="1266" spans="11:13" ht="15.75" customHeight="1">
      <c r="K1266" s="42"/>
      <c r="L1266" s="42"/>
      <c r="M1266" s="42"/>
    </row>
    <row r="1267" spans="11:13" ht="15.75" customHeight="1">
      <c r="K1267" s="42"/>
      <c r="L1267" s="42"/>
      <c r="M1267" s="42"/>
    </row>
    <row r="1268" spans="11:13" ht="15.75" customHeight="1">
      <c r="K1268" s="42"/>
      <c r="L1268" s="42"/>
      <c r="M1268" s="42"/>
    </row>
    <row r="1269" spans="11:13" ht="15.75" customHeight="1">
      <c r="K1269" s="42"/>
      <c r="L1269" s="42"/>
      <c r="M1269" s="42"/>
    </row>
    <row r="1270" spans="11:13" ht="15.75" customHeight="1">
      <c r="K1270" s="42"/>
      <c r="L1270" s="42"/>
      <c r="M1270" s="42"/>
    </row>
    <row r="1271" spans="11:13" ht="15.75" customHeight="1">
      <c r="K1271" s="42"/>
      <c r="L1271" s="42"/>
      <c r="M1271" s="42"/>
    </row>
    <row r="1272" spans="11:13" ht="15.75" customHeight="1">
      <c r="K1272" s="42"/>
      <c r="L1272" s="42"/>
      <c r="M1272" s="42"/>
    </row>
    <row r="1273" spans="11:13" ht="15.75" customHeight="1">
      <c r="K1273" s="42"/>
      <c r="L1273" s="42"/>
      <c r="M1273" s="42"/>
    </row>
    <row r="1274" spans="11:13" ht="15.75" customHeight="1">
      <c r="K1274" s="42"/>
      <c r="L1274" s="42"/>
      <c r="M1274" s="42"/>
    </row>
    <row r="1275" spans="11:13" ht="15.75" customHeight="1">
      <c r="K1275" s="42"/>
      <c r="L1275" s="42"/>
      <c r="M1275" s="42"/>
    </row>
    <row r="1276" spans="11:13" ht="15.75" customHeight="1">
      <c r="K1276" s="42"/>
      <c r="L1276" s="42"/>
      <c r="M1276" s="42"/>
    </row>
    <row r="1277" spans="11:13" ht="15.75" customHeight="1">
      <c r="K1277" s="42"/>
      <c r="L1277" s="42"/>
      <c r="M1277" s="42"/>
    </row>
    <row r="1278" spans="11:13" ht="15.75" customHeight="1">
      <c r="K1278" s="42"/>
      <c r="L1278" s="42"/>
      <c r="M1278" s="42"/>
    </row>
    <row r="1279" spans="11:13" ht="15.75" customHeight="1">
      <c r="K1279" s="42"/>
      <c r="L1279" s="42"/>
      <c r="M1279" s="42"/>
    </row>
    <row r="1280" spans="11:13" ht="15.75" customHeight="1">
      <c r="K1280" s="42"/>
      <c r="L1280" s="42"/>
      <c r="M1280" s="42"/>
    </row>
    <row r="1281" spans="11:13" ht="15.75" customHeight="1">
      <c r="K1281" s="42"/>
      <c r="L1281" s="42"/>
      <c r="M1281" s="42"/>
    </row>
    <row r="1282" spans="11:13" ht="15.75" customHeight="1">
      <c r="K1282" s="42"/>
      <c r="L1282" s="42"/>
      <c r="M1282" s="42"/>
    </row>
    <row r="1283" spans="11:13" ht="15.75" customHeight="1">
      <c r="K1283" s="42"/>
      <c r="L1283" s="42"/>
      <c r="M1283" s="42"/>
    </row>
    <row r="1284" spans="11:13" ht="15.75" customHeight="1">
      <c r="K1284" s="42"/>
      <c r="L1284" s="42"/>
      <c r="M1284" s="42"/>
    </row>
    <row r="1285" spans="11:13" ht="15.75" customHeight="1">
      <c r="K1285" s="42"/>
      <c r="L1285" s="42"/>
      <c r="M1285" s="42"/>
    </row>
    <row r="1286" spans="11:13" ht="15.75" customHeight="1">
      <c r="K1286" s="42"/>
      <c r="L1286" s="42"/>
      <c r="M1286" s="42"/>
    </row>
    <row r="1287" spans="11:13" ht="15.75" customHeight="1">
      <c r="K1287" s="42"/>
      <c r="L1287" s="42"/>
      <c r="M1287" s="42"/>
    </row>
    <row r="1288" spans="11:13" ht="15.75" customHeight="1">
      <c r="K1288" s="42"/>
      <c r="L1288" s="42"/>
      <c r="M1288" s="42"/>
    </row>
    <row r="1289" spans="11:13" ht="15.75" customHeight="1">
      <c r="K1289" s="42"/>
      <c r="L1289" s="42"/>
      <c r="M1289" s="42"/>
    </row>
    <row r="1290" spans="11:13" ht="15.75" customHeight="1">
      <c r="K1290" s="42"/>
      <c r="L1290" s="42"/>
      <c r="M1290" s="42"/>
    </row>
    <row r="1291" spans="11:13" ht="15.75" customHeight="1">
      <c r="K1291" s="42"/>
      <c r="L1291" s="42"/>
      <c r="M1291" s="42"/>
    </row>
    <row r="1292" spans="11:13" ht="15.75" customHeight="1">
      <c r="K1292" s="42"/>
      <c r="L1292" s="42"/>
      <c r="M1292" s="42"/>
    </row>
    <row r="1293" spans="11:13" ht="15.75" customHeight="1">
      <c r="K1293" s="42"/>
      <c r="L1293" s="42"/>
      <c r="M1293" s="42"/>
    </row>
    <row r="1294" spans="11:13" ht="15.75" customHeight="1">
      <c r="K1294" s="42"/>
      <c r="L1294" s="42"/>
      <c r="M1294" s="42"/>
    </row>
    <row r="1295" spans="11:13" ht="15.75" customHeight="1">
      <c r="K1295" s="42"/>
      <c r="L1295" s="42"/>
      <c r="M1295" s="42"/>
    </row>
    <row r="1296" spans="11:13" ht="15.75" customHeight="1">
      <c r="K1296" s="42"/>
      <c r="L1296" s="42"/>
      <c r="M1296" s="42"/>
    </row>
    <row r="1297" spans="11:13" ht="15.75" customHeight="1">
      <c r="K1297" s="42"/>
      <c r="L1297" s="42"/>
      <c r="M1297" s="42"/>
    </row>
    <row r="1298" spans="11:13" ht="15.75" customHeight="1">
      <c r="K1298" s="42"/>
      <c r="L1298" s="42"/>
      <c r="M1298" s="42"/>
    </row>
    <row r="1299" spans="11:13" ht="15.75" customHeight="1">
      <c r="K1299" s="42"/>
      <c r="L1299" s="42"/>
      <c r="M1299" s="42"/>
    </row>
    <row r="1300" spans="11:13" ht="15.75" customHeight="1">
      <c r="K1300" s="42"/>
      <c r="L1300" s="42"/>
      <c r="M1300" s="42"/>
    </row>
    <row r="1301" spans="11:13" ht="15.75" customHeight="1">
      <c r="K1301" s="42"/>
      <c r="L1301" s="42"/>
      <c r="M1301" s="42"/>
    </row>
    <row r="1302" spans="11:13" ht="15.75" customHeight="1">
      <c r="K1302" s="42"/>
      <c r="L1302" s="42"/>
      <c r="M1302" s="42"/>
    </row>
    <row r="1303" spans="11:13" ht="15.75" customHeight="1">
      <c r="K1303" s="42"/>
      <c r="L1303" s="42"/>
      <c r="M1303" s="42"/>
    </row>
    <row r="1304" spans="11:13" ht="15.75" customHeight="1">
      <c r="K1304" s="42"/>
      <c r="L1304" s="42"/>
      <c r="M1304" s="42"/>
    </row>
    <row r="1305" spans="11:13" ht="15.75" customHeight="1">
      <c r="K1305" s="42"/>
      <c r="L1305" s="42"/>
      <c r="M1305" s="42"/>
    </row>
    <row r="1306" spans="11:13" ht="15.75" customHeight="1">
      <c r="K1306" s="42"/>
      <c r="L1306" s="42"/>
      <c r="M1306" s="42"/>
    </row>
    <row r="1307" spans="11:13" ht="15.75" customHeight="1">
      <c r="K1307" s="42"/>
      <c r="L1307" s="42"/>
      <c r="M1307" s="42"/>
    </row>
    <row r="1308" spans="11:13" ht="15.75" customHeight="1">
      <c r="K1308" s="42"/>
      <c r="L1308" s="42"/>
      <c r="M1308" s="42"/>
    </row>
    <row r="1309" spans="11:13" ht="15.75" customHeight="1">
      <c r="K1309" s="42"/>
      <c r="L1309" s="42"/>
      <c r="M1309" s="42"/>
    </row>
    <row r="1310" spans="11:13" ht="15.75" customHeight="1">
      <c r="K1310" s="42"/>
      <c r="L1310" s="42"/>
      <c r="M1310" s="42"/>
    </row>
    <row r="1311" spans="11:13" ht="15.75" customHeight="1">
      <c r="K1311" s="42"/>
      <c r="L1311" s="42"/>
      <c r="M1311" s="42"/>
    </row>
    <row r="1312" spans="11:13" ht="15.75" customHeight="1">
      <c r="K1312" s="42"/>
      <c r="L1312" s="42"/>
      <c r="M1312" s="42"/>
    </row>
    <row r="1313" spans="11:13" ht="15.75" customHeight="1">
      <c r="K1313" s="42"/>
      <c r="L1313" s="42"/>
      <c r="M1313" s="42"/>
    </row>
    <row r="1314" spans="11:13" ht="15.75" customHeight="1">
      <c r="K1314" s="42"/>
      <c r="L1314" s="42"/>
      <c r="M1314" s="42"/>
    </row>
    <row r="1315" spans="11:13" ht="15.75" customHeight="1">
      <c r="K1315" s="42"/>
      <c r="L1315" s="42"/>
      <c r="M1315" s="42"/>
    </row>
    <row r="1316" spans="11:13" ht="15.75" customHeight="1">
      <c r="K1316" s="42"/>
      <c r="L1316" s="42"/>
      <c r="M1316" s="42"/>
    </row>
    <row r="1317" spans="11:13" ht="15.75" customHeight="1">
      <c r="K1317" s="42"/>
      <c r="L1317" s="42"/>
      <c r="M1317" s="42"/>
    </row>
    <row r="1318" spans="11:13" ht="15.75" customHeight="1">
      <c r="K1318" s="42"/>
      <c r="L1318" s="42"/>
      <c r="M1318" s="42"/>
    </row>
    <row r="1319" spans="11:13" ht="15.75" customHeight="1">
      <c r="K1319" s="42"/>
      <c r="L1319" s="42"/>
      <c r="M1319" s="42"/>
    </row>
    <row r="1320" spans="11:13" ht="15.75" customHeight="1">
      <c r="K1320" s="42"/>
      <c r="L1320" s="42"/>
      <c r="M1320" s="42"/>
    </row>
    <row r="1321" spans="11:13" ht="15.75" customHeight="1">
      <c r="K1321" s="42"/>
      <c r="L1321" s="42"/>
      <c r="M1321" s="42"/>
    </row>
    <row r="1322" spans="11:13" ht="15.75" customHeight="1">
      <c r="K1322" s="42"/>
      <c r="L1322" s="42"/>
      <c r="M1322" s="42"/>
    </row>
    <row r="1323" spans="11:13" ht="15.75" customHeight="1">
      <c r="K1323" s="42"/>
      <c r="L1323" s="42"/>
      <c r="M1323" s="42"/>
    </row>
    <row r="1324" spans="11:13" ht="15.75" customHeight="1">
      <c r="K1324" s="42"/>
      <c r="L1324" s="42"/>
      <c r="M1324" s="42"/>
    </row>
    <row r="1325" spans="11:13" ht="15.75" customHeight="1">
      <c r="K1325" s="42"/>
      <c r="L1325" s="42"/>
      <c r="M1325" s="42"/>
    </row>
    <row r="1326" spans="11:13" ht="15.75" customHeight="1">
      <c r="K1326" s="42"/>
      <c r="L1326" s="42"/>
      <c r="M1326" s="42"/>
    </row>
    <row r="1327" spans="11:13" ht="15.75" customHeight="1">
      <c r="K1327" s="42"/>
      <c r="L1327" s="42"/>
      <c r="M1327" s="42"/>
    </row>
    <row r="1328" spans="11:13" ht="15.75" customHeight="1">
      <c r="K1328" s="42"/>
      <c r="L1328" s="42"/>
      <c r="M1328" s="42"/>
    </row>
    <row r="1329" spans="11:13" ht="15.75" customHeight="1">
      <c r="K1329" s="42"/>
      <c r="L1329" s="42"/>
      <c r="M1329" s="42"/>
    </row>
    <row r="1330" spans="11:13" ht="15.75" customHeight="1">
      <c r="K1330" s="42"/>
      <c r="L1330" s="42"/>
      <c r="M1330" s="42"/>
    </row>
    <row r="1331" spans="11:13" ht="15.75" customHeight="1">
      <c r="K1331" s="42"/>
      <c r="L1331" s="42"/>
      <c r="M1331" s="42"/>
    </row>
    <row r="1332" spans="11:13" ht="15.75" customHeight="1">
      <c r="K1332" s="42"/>
      <c r="L1332" s="42"/>
      <c r="M1332" s="42"/>
    </row>
    <row r="1333" spans="11:13" ht="15.75" customHeight="1">
      <c r="K1333" s="42"/>
      <c r="L1333" s="42"/>
      <c r="M1333" s="42"/>
    </row>
    <row r="1334" spans="11:13" ht="15.75" customHeight="1">
      <c r="K1334" s="42"/>
      <c r="L1334" s="42"/>
      <c r="M1334" s="42"/>
    </row>
    <row r="1335" spans="11:13" ht="15.75" customHeight="1">
      <c r="K1335" s="42"/>
      <c r="L1335" s="42"/>
      <c r="M1335" s="42"/>
    </row>
    <row r="1336" spans="11:13" ht="15.75" customHeight="1">
      <c r="K1336" s="42"/>
      <c r="L1336" s="42"/>
      <c r="M1336" s="42"/>
    </row>
    <row r="1337" spans="11:13" ht="15.75" customHeight="1">
      <c r="K1337" s="42"/>
      <c r="L1337" s="42"/>
      <c r="M1337" s="42"/>
    </row>
    <row r="1338" spans="11:13" ht="15.75" customHeight="1">
      <c r="K1338" s="42"/>
      <c r="L1338" s="42"/>
      <c r="M1338" s="42"/>
    </row>
    <row r="1339" spans="11:13" ht="15.75" customHeight="1">
      <c r="K1339" s="42"/>
      <c r="L1339" s="42"/>
      <c r="M1339" s="42"/>
    </row>
    <row r="1340" spans="11:13" ht="15.75" customHeight="1">
      <c r="K1340" s="42"/>
      <c r="L1340" s="42"/>
      <c r="M1340" s="42"/>
    </row>
    <row r="1341" spans="11:13" ht="15.75" customHeight="1">
      <c r="K1341" s="42"/>
      <c r="L1341" s="42"/>
      <c r="M1341" s="42"/>
    </row>
    <row r="1342" spans="11:13" ht="15.75" customHeight="1">
      <c r="K1342" s="42"/>
      <c r="L1342" s="42"/>
      <c r="M1342" s="42"/>
    </row>
    <row r="1343" spans="11:13" ht="15.75" customHeight="1">
      <c r="K1343" s="42"/>
      <c r="L1343" s="42"/>
      <c r="M1343" s="42"/>
    </row>
    <row r="1344" spans="11:13" ht="15.75" customHeight="1">
      <c r="K1344" s="42"/>
      <c r="L1344" s="42"/>
      <c r="M1344" s="42"/>
    </row>
    <row r="1345" spans="11:13" ht="15.75" customHeight="1">
      <c r="K1345" s="42"/>
      <c r="L1345" s="42"/>
      <c r="M1345" s="42"/>
    </row>
    <row r="1346" spans="11:13" ht="15.75" customHeight="1">
      <c r="K1346" s="42"/>
      <c r="L1346" s="42"/>
      <c r="M1346" s="42"/>
    </row>
    <row r="1347" spans="11:13" ht="15.75" customHeight="1">
      <c r="K1347" s="42"/>
      <c r="L1347" s="42"/>
      <c r="M1347" s="42"/>
    </row>
    <row r="1348" spans="11:13" ht="15.75" customHeight="1">
      <c r="K1348" s="42"/>
      <c r="L1348" s="42"/>
      <c r="M1348" s="42"/>
    </row>
    <row r="1349" spans="11:13" ht="15.75" customHeight="1">
      <c r="K1349" s="42"/>
      <c r="L1349" s="42"/>
      <c r="M1349" s="42"/>
    </row>
    <row r="1350" spans="11:13" ht="15.75" customHeight="1">
      <c r="K1350" s="42"/>
      <c r="L1350" s="42"/>
      <c r="M1350" s="42"/>
    </row>
    <row r="1351" spans="11:13" ht="15.75" customHeight="1">
      <c r="K1351" s="42"/>
      <c r="L1351" s="42"/>
      <c r="M1351" s="42"/>
    </row>
    <row r="1352" spans="11:13" ht="15.75" customHeight="1">
      <c r="K1352" s="42"/>
      <c r="L1352" s="42"/>
      <c r="M1352" s="42"/>
    </row>
    <row r="1353" spans="11:13" ht="15.75" customHeight="1">
      <c r="K1353" s="42"/>
      <c r="L1353" s="42"/>
      <c r="M1353" s="42"/>
    </row>
    <row r="1354" spans="11:13" ht="15.75" customHeight="1">
      <c r="K1354" s="42"/>
      <c r="L1354" s="42"/>
      <c r="M1354" s="42"/>
    </row>
    <row r="1355" spans="11:13" ht="15.75" customHeight="1">
      <c r="K1355" s="42"/>
      <c r="L1355" s="42"/>
      <c r="M1355" s="42"/>
    </row>
    <row r="1356" spans="11:13" ht="15.75" customHeight="1">
      <c r="K1356" s="42"/>
      <c r="L1356" s="42"/>
      <c r="M1356" s="42"/>
    </row>
    <row r="1357" spans="11:13" ht="15.75" customHeight="1">
      <c r="K1357" s="42"/>
      <c r="L1357" s="42"/>
      <c r="M1357" s="42"/>
    </row>
    <row r="1358" spans="11:13" ht="15.75" customHeight="1">
      <c r="K1358" s="42"/>
      <c r="L1358" s="42"/>
      <c r="M1358" s="42"/>
    </row>
    <row r="1359" spans="11:13" ht="15.75" customHeight="1">
      <c r="K1359" s="42"/>
      <c r="L1359" s="42"/>
      <c r="M1359" s="42"/>
    </row>
    <row r="1360" spans="11:13" ht="15.75" customHeight="1">
      <c r="K1360" s="42"/>
      <c r="L1360" s="42"/>
      <c r="M1360" s="42"/>
    </row>
    <row r="1361" spans="11:13" ht="15.75" customHeight="1">
      <c r="K1361" s="42"/>
      <c r="L1361" s="42"/>
      <c r="M1361" s="42"/>
    </row>
    <row r="1362" spans="11:13" ht="15.75" customHeight="1">
      <c r="K1362" s="42"/>
      <c r="L1362" s="42"/>
      <c r="M1362" s="42"/>
    </row>
    <row r="1363" spans="11:13" ht="15.75" customHeight="1">
      <c r="K1363" s="42"/>
      <c r="L1363" s="42"/>
      <c r="M1363" s="42"/>
    </row>
    <row r="1364" spans="11:13" ht="15.75" customHeight="1">
      <c r="K1364" s="42"/>
      <c r="L1364" s="42"/>
      <c r="M1364" s="42"/>
    </row>
    <row r="1365" spans="11:13" ht="15.75" customHeight="1">
      <c r="K1365" s="42"/>
      <c r="L1365" s="42"/>
      <c r="M1365" s="42"/>
    </row>
    <row r="1366" spans="11:13" ht="15.75" customHeight="1">
      <c r="K1366" s="42"/>
      <c r="L1366" s="42"/>
      <c r="M1366" s="42"/>
    </row>
    <row r="1367" spans="11:13" ht="15.75" customHeight="1">
      <c r="K1367" s="42"/>
      <c r="L1367" s="42"/>
      <c r="M1367" s="42"/>
    </row>
    <row r="1368" spans="11:13" ht="15.75" customHeight="1">
      <c r="K1368" s="42"/>
      <c r="L1368" s="42"/>
      <c r="M1368" s="42"/>
    </row>
    <row r="1369" spans="11:13" ht="15.75" customHeight="1">
      <c r="K1369" s="42"/>
      <c r="L1369" s="42"/>
      <c r="M1369" s="42"/>
    </row>
    <row r="1370" spans="11:13" ht="15.75" customHeight="1">
      <c r="K1370" s="42"/>
      <c r="L1370" s="42"/>
      <c r="M1370" s="42"/>
    </row>
    <row r="1371" spans="11:13" ht="15.75" customHeight="1">
      <c r="K1371" s="42"/>
      <c r="L1371" s="42"/>
      <c r="M1371" s="42"/>
    </row>
    <row r="1372" spans="11:13" ht="15.75" customHeight="1">
      <c r="K1372" s="42"/>
      <c r="L1372" s="42"/>
      <c r="M1372" s="42"/>
    </row>
    <row r="1373" spans="11:13" ht="15.75" customHeight="1">
      <c r="K1373" s="42"/>
      <c r="L1373" s="42"/>
      <c r="M1373" s="42"/>
    </row>
    <row r="1374" spans="11:13" ht="15.75" customHeight="1">
      <c r="K1374" s="42"/>
      <c r="L1374" s="42"/>
      <c r="M1374" s="42"/>
    </row>
    <row r="1375" spans="11:13" ht="15.75" customHeight="1">
      <c r="K1375" s="42"/>
      <c r="L1375" s="42"/>
      <c r="M1375" s="42"/>
    </row>
    <row r="1376" spans="11:13" ht="15.75" customHeight="1">
      <c r="K1376" s="42"/>
      <c r="L1376" s="42"/>
      <c r="M1376" s="42"/>
    </row>
    <row r="1377" spans="11:13" ht="15.75" customHeight="1">
      <c r="K1377" s="42"/>
      <c r="L1377" s="42"/>
      <c r="M1377" s="42"/>
    </row>
    <row r="1378" spans="11:13" ht="15.75" customHeight="1">
      <c r="K1378" s="42"/>
      <c r="L1378" s="42"/>
      <c r="M1378" s="42"/>
    </row>
    <row r="1379" spans="11:13" ht="15.75" customHeight="1">
      <c r="K1379" s="42"/>
      <c r="L1379" s="42"/>
      <c r="M1379" s="42"/>
    </row>
    <row r="1380" spans="11:13" ht="15.75" customHeight="1">
      <c r="K1380" s="42"/>
      <c r="L1380" s="42"/>
      <c r="M1380" s="42"/>
    </row>
    <row r="1381" spans="11:13" ht="15.75" customHeight="1">
      <c r="K1381" s="42"/>
      <c r="L1381" s="42"/>
      <c r="M1381" s="42"/>
    </row>
    <row r="1382" spans="11:13" ht="15.75" customHeight="1">
      <c r="K1382" s="42"/>
      <c r="L1382" s="42"/>
      <c r="M1382" s="42"/>
    </row>
    <row r="1383" spans="11:13" ht="15.75" customHeight="1">
      <c r="K1383" s="42"/>
      <c r="L1383" s="42"/>
      <c r="M1383" s="42"/>
    </row>
    <row r="1384" spans="11:13" ht="15.75" customHeight="1">
      <c r="K1384" s="42"/>
      <c r="L1384" s="42"/>
      <c r="M1384" s="42"/>
    </row>
    <row r="1385" spans="11:13" ht="15.75" customHeight="1">
      <c r="K1385" s="42"/>
      <c r="L1385" s="42"/>
      <c r="M1385" s="42"/>
    </row>
    <row r="1386" spans="11:13" ht="15.75" customHeight="1">
      <c r="K1386" s="42"/>
      <c r="L1386" s="42"/>
      <c r="M1386" s="42"/>
    </row>
    <row r="1387" spans="11:13" ht="15.75" customHeight="1">
      <c r="K1387" s="42"/>
      <c r="L1387" s="42"/>
      <c r="M1387" s="42"/>
    </row>
    <row r="1388" spans="11:13" ht="15.75" customHeight="1">
      <c r="K1388" s="42"/>
      <c r="L1388" s="42"/>
      <c r="M1388" s="42"/>
    </row>
    <row r="1389" spans="11:13" ht="15.75" customHeight="1">
      <c r="K1389" s="42"/>
      <c r="L1389" s="42"/>
      <c r="M1389" s="42"/>
    </row>
    <row r="1390" spans="11:13" ht="15.75" customHeight="1">
      <c r="K1390" s="42"/>
      <c r="L1390" s="42"/>
      <c r="M1390" s="42"/>
    </row>
    <row r="1391" spans="11:13" ht="15.75" customHeight="1">
      <c r="K1391" s="42"/>
      <c r="L1391" s="42"/>
      <c r="M1391" s="42"/>
    </row>
    <row r="1392" spans="11:13" ht="15.75" customHeight="1">
      <c r="K1392" s="42"/>
      <c r="L1392" s="42"/>
      <c r="M1392" s="42"/>
    </row>
    <row r="1393" spans="11:13" ht="15.75" customHeight="1">
      <c r="K1393" s="42"/>
      <c r="L1393" s="42"/>
      <c r="M1393" s="42"/>
    </row>
    <row r="1394" spans="11:13" ht="15.75" customHeight="1">
      <c r="K1394" s="42"/>
      <c r="L1394" s="42"/>
      <c r="M1394" s="42"/>
    </row>
    <row r="1395" spans="11:13" ht="15.75" customHeight="1">
      <c r="K1395" s="42"/>
      <c r="L1395" s="42"/>
      <c r="M1395" s="42"/>
    </row>
    <row r="1396" spans="11:13" ht="15.75" customHeight="1">
      <c r="K1396" s="42"/>
      <c r="L1396" s="42"/>
      <c r="M1396" s="42"/>
    </row>
    <row r="1397" spans="11:13" ht="15.75" customHeight="1">
      <c r="K1397" s="42"/>
      <c r="L1397" s="42"/>
      <c r="M1397" s="42"/>
    </row>
    <row r="1398" spans="11:13" ht="15.75" customHeight="1">
      <c r="K1398" s="42"/>
      <c r="L1398" s="42"/>
      <c r="M1398" s="42"/>
    </row>
    <row r="1399" spans="11:13" ht="15.75" customHeight="1">
      <c r="K1399" s="42"/>
      <c r="L1399" s="42"/>
      <c r="M1399" s="42"/>
    </row>
    <row r="1400" spans="11:13" ht="15.75" customHeight="1">
      <c r="K1400" s="42"/>
      <c r="L1400" s="42"/>
      <c r="M1400" s="42"/>
    </row>
    <row r="1401" spans="11:13" ht="15.75" customHeight="1">
      <c r="K1401" s="42"/>
      <c r="L1401" s="42"/>
      <c r="M1401" s="42"/>
    </row>
    <row r="1402" spans="11:13" ht="15.75" customHeight="1">
      <c r="K1402" s="42"/>
      <c r="L1402" s="42"/>
      <c r="M1402" s="42"/>
    </row>
    <row r="1403" spans="11:13" ht="15.75" customHeight="1">
      <c r="K1403" s="42"/>
      <c r="L1403" s="42"/>
      <c r="M1403" s="42"/>
    </row>
    <row r="1404" spans="11:13" ht="15.75" customHeight="1">
      <c r="K1404" s="42"/>
      <c r="L1404" s="42"/>
      <c r="M1404" s="42"/>
    </row>
    <row r="1405" spans="11:13" ht="15.75" customHeight="1">
      <c r="K1405" s="42"/>
      <c r="L1405" s="42"/>
      <c r="M1405" s="42"/>
    </row>
    <row r="1406" spans="11:13" ht="15.75" customHeight="1">
      <c r="K1406" s="42"/>
      <c r="L1406" s="42"/>
      <c r="M1406" s="42"/>
    </row>
    <row r="1407" spans="11:13" ht="15.75" customHeight="1">
      <c r="K1407" s="42"/>
      <c r="L1407" s="42"/>
      <c r="M1407" s="42"/>
    </row>
    <row r="1408" spans="11:13" ht="15.75" customHeight="1">
      <c r="K1408" s="42"/>
      <c r="L1408" s="42"/>
      <c r="M1408" s="42"/>
    </row>
    <row r="1409" spans="11:13" ht="15.75" customHeight="1">
      <c r="K1409" s="42"/>
      <c r="L1409" s="42"/>
      <c r="M1409" s="42"/>
    </row>
    <row r="1410" spans="11:13" ht="15.75" customHeight="1">
      <c r="K1410" s="42"/>
      <c r="L1410" s="42"/>
      <c r="M1410" s="42"/>
    </row>
    <row r="1411" spans="11:13" ht="15.75" customHeight="1">
      <c r="K1411" s="42"/>
      <c r="L1411" s="42"/>
      <c r="M1411" s="42"/>
    </row>
    <row r="1412" spans="11:13" ht="15.75" customHeight="1">
      <c r="K1412" s="42"/>
      <c r="L1412" s="42"/>
      <c r="M1412" s="42"/>
    </row>
    <row r="1413" spans="11:13" ht="15.75" customHeight="1">
      <c r="K1413" s="42"/>
      <c r="L1413" s="42"/>
      <c r="M1413" s="42"/>
    </row>
    <row r="1414" spans="11:13" ht="15.75" customHeight="1">
      <c r="K1414" s="42"/>
      <c r="L1414" s="42"/>
      <c r="M1414" s="42"/>
    </row>
    <row r="1415" spans="11:13" ht="15.75" customHeight="1">
      <c r="K1415" s="42"/>
      <c r="L1415" s="42"/>
      <c r="M1415" s="42"/>
    </row>
    <row r="1416" spans="11:13" ht="15.75" customHeight="1">
      <c r="K1416" s="42"/>
      <c r="L1416" s="42"/>
      <c r="M1416" s="42"/>
    </row>
    <row r="1417" spans="11:13" ht="15.75" customHeight="1">
      <c r="K1417" s="42"/>
      <c r="L1417" s="42"/>
      <c r="M1417" s="42"/>
    </row>
    <row r="1418" spans="11:13" ht="15.75" customHeight="1">
      <c r="K1418" s="42"/>
      <c r="L1418" s="42"/>
      <c r="M1418" s="42"/>
    </row>
    <row r="1419" spans="11:13" ht="15.75" customHeight="1">
      <c r="K1419" s="42"/>
      <c r="L1419" s="42"/>
      <c r="M1419" s="42"/>
    </row>
    <row r="1420" spans="11:13" ht="15.75" customHeight="1">
      <c r="K1420" s="42"/>
      <c r="L1420" s="42"/>
      <c r="M1420" s="42"/>
    </row>
    <row r="1421" spans="11:13" ht="15.75" customHeight="1">
      <c r="K1421" s="42"/>
      <c r="L1421" s="42"/>
      <c r="M1421" s="42"/>
    </row>
    <row r="1422" spans="11:13" ht="15.75" customHeight="1">
      <c r="K1422" s="42"/>
      <c r="L1422" s="42"/>
      <c r="M1422" s="42"/>
    </row>
    <row r="1423" spans="11:13" ht="15.75" customHeight="1">
      <c r="K1423" s="42"/>
      <c r="L1423" s="42"/>
      <c r="M1423" s="42"/>
    </row>
    <row r="1424" spans="11:13" ht="15.75" customHeight="1">
      <c r="K1424" s="42"/>
      <c r="L1424" s="42"/>
      <c r="M1424" s="42"/>
    </row>
    <row r="1425" spans="11:13" ht="15.75" customHeight="1">
      <c r="K1425" s="42"/>
      <c r="L1425" s="42"/>
      <c r="M1425" s="42"/>
    </row>
    <row r="1426" spans="11:13" ht="15.75" customHeight="1">
      <c r="K1426" s="42"/>
      <c r="L1426" s="42"/>
      <c r="M1426" s="42"/>
    </row>
    <row r="1427" spans="11:13" ht="15.75" customHeight="1">
      <c r="K1427" s="42"/>
      <c r="L1427" s="42"/>
      <c r="M1427" s="42"/>
    </row>
    <row r="1428" spans="11:13" ht="15.75" customHeight="1">
      <c r="K1428" s="42"/>
      <c r="L1428" s="42"/>
      <c r="M1428" s="42"/>
    </row>
    <row r="1429" spans="11:13" ht="15.75" customHeight="1">
      <c r="K1429" s="42"/>
      <c r="L1429" s="42"/>
      <c r="M1429" s="42"/>
    </row>
    <row r="1430" spans="11:13" ht="15.75" customHeight="1">
      <c r="K1430" s="42"/>
      <c r="L1430" s="42"/>
      <c r="M1430" s="42"/>
    </row>
    <row r="1431" spans="11:13" ht="15.75" customHeight="1">
      <c r="K1431" s="42"/>
      <c r="L1431" s="42"/>
      <c r="M1431" s="42"/>
    </row>
    <row r="1432" spans="11:13" ht="15.75" customHeight="1">
      <c r="K1432" s="42"/>
      <c r="L1432" s="42"/>
      <c r="M1432" s="42"/>
    </row>
    <row r="1433" spans="11:13" ht="15.75" customHeight="1">
      <c r="K1433" s="42"/>
      <c r="L1433" s="42"/>
      <c r="M1433" s="42"/>
    </row>
    <row r="1434" spans="11:13" ht="15.75" customHeight="1">
      <c r="K1434" s="42"/>
      <c r="L1434" s="42"/>
      <c r="M1434" s="42"/>
    </row>
    <row r="1435" spans="11:13" ht="15.75" customHeight="1">
      <c r="K1435" s="42"/>
      <c r="L1435" s="42"/>
      <c r="M1435" s="42"/>
    </row>
    <row r="1436" spans="11:13" ht="15.75" customHeight="1">
      <c r="K1436" s="42"/>
      <c r="L1436" s="42"/>
      <c r="M1436" s="42"/>
    </row>
    <row r="1437" spans="11:13" ht="15.75" customHeight="1">
      <c r="K1437" s="42"/>
      <c r="L1437" s="42"/>
      <c r="M1437" s="42"/>
    </row>
    <row r="1438" spans="11:13" ht="15.75" customHeight="1">
      <c r="K1438" s="42"/>
      <c r="L1438" s="42"/>
      <c r="M1438" s="42"/>
    </row>
    <row r="1439" spans="11:13" ht="15.75" customHeight="1">
      <c r="K1439" s="42"/>
      <c r="L1439" s="42"/>
      <c r="M1439" s="42"/>
    </row>
    <row r="1440" spans="11:13" ht="15.75" customHeight="1">
      <c r="K1440" s="42"/>
      <c r="L1440" s="42"/>
      <c r="M1440" s="42"/>
    </row>
    <row r="1441" spans="11:13" ht="15.75" customHeight="1">
      <c r="K1441" s="42"/>
      <c r="L1441" s="42"/>
      <c r="M1441" s="42"/>
    </row>
    <row r="1442" spans="11:13" ht="15.75" customHeight="1">
      <c r="K1442" s="42"/>
      <c r="L1442" s="42"/>
      <c r="M1442" s="42"/>
    </row>
    <row r="1443" spans="11:13" ht="15.75" customHeight="1">
      <c r="K1443" s="42"/>
      <c r="L1443" s="42"/>
      <c r="M1443" s="42"/>
    </row>
    <row r="1444" spans="11:13" ht="15.75" customHeight="1">
      <c r="K1444" s="42"/>
      <c r="L1444" s="42"/>
      <c r="M1444" s="42"/>
    </row>
    <row r="1445" spans="11:13" ht="15.75" customHeight="1">
      <c r="K1445" s="42"/>
      <c r="L1445" s="42"/>
      <c r="M1445" s="42"/>
    </row>
    <row r="1446" spans="11:13" ht="15.75" customHeight="1">
      <c r="K1446" s="42"/>
      <c r="L1446" s="42"/>
      <c r="M1446" s="42"/>
    </row>
    <row r="1447" spans="11:13" ht="15.75" customHeight="1">
      <c r="K1447" s="42"/>
      <c r="L1447" s="42"/>
      <c r="M1447" s="42"/>
    </row>
    <row r="1448" spans="11:13" ht="15.75" customHeight="1">
      <c r="K1448" s="42"/>
      <c r="L1448" s="42"/>
      <c r="M1448" s="42"/>
    </row>
    <row r="1449" spans="11:13" ht="15.75" customHeight="1">
      <c r="K1449" s="42"/>
      <c r="L1449" s="42"/>
      <c r="M1449" s="42"/>
    </row>
    <row r="1450" spans="11:13" ht="15.75" customHeight="1">
      <c r="K1450" s="42"/>
      <c r="L1450" s="42"/>
      <c r="M1450" s="42"/>
    </row>
    <row r="1451" spans="11:13" ht="15.75" customHeight="1">
      <c r="K1451" s="42"/>
      <c r="L1451" s="42"/>
      <c r="M1451" s="42"/>
    </row>
    <row r="1452" spans="11:13" ht="15.75" customHeight="1">
      <c r="K1452" s="42"/>
      <c r="L1452" s="42"/>
      <c r="M1452" s="42"/>
    </row>
    <row r="1453" spans="11:13" ht="15.75" customHeight="1">
      <c r="K1453" s="42"/>
      <c r="L1453" s="42"/>
      <c r="M1453" s="42"/>
    </row>
    <row r="1454" spans="11:13" ht="15.75" customHeight="1">
      <c r="K1454" s="42"/>
      <c r="L1454" s="42"/>
      <c r="M1454" s="42"/>
    </row>
    <row r="1455" spans="11:13" ht="15.75" customHeight="1">
      <c r="K1455" s="42"/>
      <c r="L1455" s="42"/>
      <c r="M1455" s="42"/>
    </row>
    <row r="1456" spans="11:13" ht="15.75" customHeight="1">
      <c r="K1456" s="42"/>
      <c r="L1456" s="42"/>
      <c r="M1456" s="42"/>
    </row>
    <row r="1457" spans="11:13" ht="15.75" customHeight="1">
      <c r="K1457" s="42"/>
      <c r="L1457" s="42"/>
      <c r="M1457" s="42"/>
    </row>
    <row r="1458" spans="11:13" ht="15.75" customHeight="1">
      <c r="K1458" s="42"/>
      <c r="L1458" s="42"/>
      <c r="M1458" s="42"/>
    </row>
    <row r="1459" spans="11:13" ht="15.75" customHeight="1">
      <c r="K1459" s="42"/>
      <c r="L1459" s="42"/>
      <c r="M1459" s="42"/>
    </row>
    <row r="1460" spans="11:13" ht="15.75" customHeight="1">
      <c r="K1460" s="42"/>
      <c r="L1460" s="42"/>
      <c r="M1460" s="42"/>
    </row>
    <row r="1461" spans="11:13" ht="15.75" customHeight="1">
      <c r="K1461" s="42"/>
      <c r="L1461" s="42"/>
      <c r="M1461" s="42"/>
    </row>
    <row r="1462" spans="11:13" ht="15.75" customHeight="1">
      <c r="K1462" s="42"/>
      <c r="L1462" s="42"/>
      <c r="M1462" s="42"/>
    </row>
    <row r="1463" spans="11:13" ht="15.75" customHeight="1">
      <c r="K1463" s="42"/>
      <c r="L1463" s="42"/>
      <c r="M1463" s="42"/>
    </row>
    <row r="1464" spans="11:13" ht="15.75" customHeight="1">
      <c r="K1464" s="42"/>
      <c r="L1464" s="42"/>
      <c r="M1464" s="42"/>
    </row>
    <row r="1465" spans="11:13" ht="15.75" customHeight="1">
      <c r="K1465" s="42"/>
      <c r="L1465" s="42"/>
      <c r="M1465" s="42"/>
    </row>
    <row r="1466" spans="11:13" ht="15.75" customHeight="1">
      <c r="K1466" s="42"/>
      <c r="L1466" s="42"/>
      <c r="M1466" s="42"/>
    </row>
    <row r="1467" spans="11:13" ht="15.75" customHeight="1">
      <c r="K1467" s="42"/>
      <c r="L1467" s="42"/>
      <c r="M1467" s="42"/>
    </row>
    <row r="1468" spans="11:13" ht="15.75" customHeight="1">
      <c r="K1468" s="42"/>
      <c r="L1468" s="42"/>
      <c r="M1468" s="42"/>
    </row>
    <row r="1469" spans="11:13" ht="15.75" customHeight="1">
      <c r="K1469" s="42"/>
      <c r="L1469" s="42"/>
      <c r="M1469" s="42"/>
    </row>
    <row r="1470" spans="11:13" ht="15.75" customHeight="1">
      <c r="K1470" s="42"/>
      <c r="L1470" s="42"/>
      <c r="M1470" s="42"/>
    </row>
    <row r="1471" spans="11:13" ht="15.75" customHeight="1">
      <c r="K1471" s="42"/>
      <c r="L1471" s="42"/>
      <c r="M1471" s="42"/>
    </row>
    <row r="1472" spans="11:13" ht="15.75" customHeight="1">
      <c r="K1472" s="42"/>
      <c r="L1472" s="42"/>
      <c r="M1472" s="42"/>
    </row>
    <row r="1473" spans="11:13" ht="15.75" customHeight="1">
      <c r="K1473" s="42"/>
      <c r="L1473" s="42"/>
      <c r="M1473" s="42"/>
    </row>
    <row r="1474" spans="11:13" ht="15.75" customHeight="1">
      <c r="K1474" s="42"/>
      <c r="L1474" s="42"/>
      <c r="M1474" s="42"/>
    </row>
    <row r="1475" spans="11:13" ht="15.75" customHeight="1">
      <c r="K1475" s="42"/>
      <c r="L1475" s="42"/>
      <c r="M1475" s="42"/>
    </row>
    <row r="1476" spans="11:13" ht="15.75" customHeight="1">
      <c r="K1476" s="42"/>
      <c r="L1476" s="42"/>
      <c r="M1476" s="42"/>
    </row>
    <row r="1477" spans="11:13" ht="15.75" customHeight="1">
      <c r="K1477" s="42"/>
      <c r="L1477" s="42"/>
      <c r="M1477" s="42"/>
    </row>
    <row r="1478" spans="11:13" ht="15.75" customHeight="1">
      <c r="K1478" s="42"/>
      <c r="L1478" s="42"/>
      <c r="M1478" s="42"/>
    </row>
    <row r="1479" spans="11:13" ht="15.75" customHeight="1">
      <c r="K1479" s="42"/>
      <c r="L1479" s="42"/>
      <c r="M1479" s="42"/>
    </row>
    <row r="1480" spans="11:13" ht="15.75" customHeight="1">
      <c r="K1480" s="42"/>
      <c r="L1480" s="42"/>
      <c r="M1480" s="42"/>
    </row>
    <row r="1481" spans="11:13" ht="15.75" customHeight="1">
      <c r="K1481" s="42"/>
      <c r="L1481" s="42"/>
      <c r="M1481" s="42"/>
    </row>
    <row r="1482" spans="11:13" ht="15.75" customHeight="1">
      <c r="K1482" s="42"/>
      <c r="L1482" s="42"/>
      <c r="M1482" s="42"/>
    </row>
    <row r="1483" spans="11:13" ht="15.75" customHeight="1">
      <c r="K1483" s="42"/>
      <c r="L1483" s="42"/>
      <c r="M1483" s="42"/>
    </row>
    <row r="1484" spans="11:13" ht="15.75" customHeight="1">
      <c r="K1484" s="42"/>
      <c r="L1484" s="42"/>
      <c r="M1484" s="42"/>
    </row>
    <row r="1485" spans="11:13" ht="15.75" customHeight="1">
      <c r="K1485" s="42"/>
      <c r="L1485" s="42"/>
      <c r="M1485" s="42"/>
    </row>
    <row r="1486" spans="11:13" ht="15.75" customHeight="1">
      <c r="K1486" s="42"/>
      <c r="L1486" s="42"/>
      <c r="M1486" s="42"/>
    </row>
    <row r="1487" spans="11:13" ht="15.75" customHeight="1">
      <c r="K1487" s="42"/>
      <c r="L1487" s="42"/>
      <c r="M1487" s="42"/>
    </row>
    <row r="1488" spans="11:13" ht="15.75" customHeight="1">
      <c r="K1488" s="42"/>
      <c r="L1488" s="42"/>
      <c r="M1488" s="42"/>
    </row>
    <row r="1489" spans="11:13" ht="15.75" customHeight="1">
      <c r="K1489" s="42"/>
      <c r="L1489" s="42"/>
      <c r="M1489" s="42"/>
    </row>
    <row r="1490" spans="11:13" ht="15.75" customHeight="1">
      <c r="K1490" s="42"/>
      <c r="L1490" s="42"/>
      <c r="M1490" s="42"/>
    </row>
    <row r="1491" spans="11:13" ht="15.75" customHeight="1">
      <c r="K1491" s="42"/>
      <c r="L1491" s="42"/>
      <c r="M1491" s="42"/>
    </row>
    <row r="1492" spans="11:13" ht="15.75" customHeight="1">
      <c r="K1492" s="42"/>
      <c r="L1492" s="42"/>
      <c r="M1492" s="42"/>
    </row>
    <row r="1493" spans="11:13" ht="15.75" customHeight="1">
      <c r="K1493" s="42"/>
      <c r="L1493" s="42"/>
      <c r="M1493" s="42"/>
    </row>
    <row r="1494" spans="11:13" ht="15.75" customHeight="1">
      <c r="K1494" s="42"/>
      <c r="L1494" s="42"/>
      <c r="M1494" s="42"/>
    </row>
    <row r="1495" spans="11:13" ht="15.75" customHeight="1">
      <c r="K1495" s="42"/>
      <c r="L1495" s="42"/>
      <c r="M1495" s="42"/>
    </row>
    <row r="1496" spans="11:13" ht="15.75" customHeight="1">
      <c r="K1496" s="42"/>
      <c r="L1496" s="42"/>
      <c r="M1496" s="42"/>
    </row>
    <row r="1497" spans="11:13" ht="15.75" customHeight="1">
      <c r="K1497" s="42"/>
      <c r="L1497" s="42"/>
      <c r="M1497" s="42"/>
    </row>
    <row r="1498" spans="11:13" ht="15.75" customHeight="1">
      <c r="K1498" s="42"/>
      <c r="L1498" s="42"/>
      <c r="M1498" s="42"/>
    </row>
    <row r="1499" spans="11:13" ht="15.75" customHeight="1">
      <c r="K1499" s="42"/>
      <c r="L1499" s="42"/>
      <c r="M1499" s="42"/>
    </row>
    <row r="1500" spans="11:13" ht="15.75" customHeight="1">
      <c r="K1500" s="42"/>
      <c r="L1500" s="42"/>
      <c r="M1500" s="42"/>
    </row>
    <row r="1501" spans="11:13" ht="15.75" customHeight="1">
      <c r="K1501" s="42"/>
      <c r="L1501" s="42"/>
      <c r="M1501" s="42"/>
    </row>
    <row r="1502" spans="11:13" ht="15.75" customHeight="1">
      <c r="K1502" s="42"/>
      <c r="L1502" s="42"/>
      <c r="M1502" s="42"/>
    </row>
    <row r="1503" spans="11:13" ht="15.75" customHeight="1">
      <c r="K1503" s="42"/>
      <c r="L1503" s="42"/>
      <c r="M1503" s="42"/>
    </row>
    <row r="1504" spans="11:13" ht="15.75" customHeight="1">
      <c r="K1504" s="42"/>
      <c r="L1504" s="42"/>
      <c r="M1504" s="42"/>
    </row>
    <row r="1505" spans="11:13" ht="15.75" customHeight="1">
      <c r="K1505" s="42"/>
      <c r="L1505" s="42"/>
      <c r="M1505" s="42"/>
    </row>
    <row r="1506" spans="11:13" ht="15.75" customHeight="1">
      <c r="K1506" s="42"/>
      <c r="L1506" s="42"/>
      <c r="M1506" s="42"/>
    </row>
    <row r="1507" spans="11:13" ht="15.75" customHeight="1">
      <c r="K1507" s="42"/>
      <c r="L1507" s="42"/>
      <c r="M1507" s="42"/>
    </row>
    <row r="1508" spans="11:13" ht="15.75" customHeight="1">
      <c r="K1508" s="42"/>
      <c r="L1508" s="42"/>
      <c r="M1508" s="42"/>
    </row>
    <row r="1509" spans="11:13" ht="15.75" customHeight="1">
      <c r="K1509" s="42"/>
      <c r="L1509" s="42"/>
      <c r="M1509" s="42"/>
    </row>
    <row r="1510" spans="11:13" ht="15.75" customHeight="1">
      <c r="K1510" s="42"/>
      <c r="L1510" s="42"/>
      <c r="M1510" s="42"/>
    </row>
    <row r="1511" spans="11:13" ht="15.75" customHeight="1">
      <c r="K1511" s="42"/>
      <c r="L1511" s="42"/>
      <c r="M1511" s="42"/>
    </row>
    <row r="1512" spans="11:13" ht="15.75" customHeight="1">
      <c r="K1512" s="42"/>
      <c r="L1512" s="42"/>
      <c r="M1512" s="42"/>
    </row>
    <row r="1513" spans="11:13" ht="15.75" customHeight="1">
      <c r="K1513" s="42"/>
      <c r="L1513" s="42"/>
      <c r="M1513" s="42"/>
    </row>
    <row r="1514" spans="11:13" ht="15.75" customHeight="1">
      <c r="K1514" s="42"/>
      <c r="L1514" s="42"/>
      <c r="M1514" s="42"/>
    </row>
    <row r="1515" spans="11:13" ht="15.75" customHeight="1">
      <c r="K1515" s="42"/>
      <c r="L1515" s="42"/>
      <c r="M1515" s="42"/>
    </row>
    <row r="1516" spans="11:13" ht="15.75" customHeight="1">
      <c r="K1516" s="42"/>
      <c r="L1516" s="42"/>
      <c r="M1516" s="42"/>
    </row>
    <row r="1517" spans="11:13" ht="15.75" customHeight="1">
      <c r="K1517" s="42"/>
      <c r="L1517" s="42"/>
      <c r="M1517" s="42"/>
    </row>
    <row r="1518" spans="11:13" ht="15.75" customHeight="1">
      <c r="K1518" s="42"/>
      <c r="L1518" s="42"/>
      <c r="M1518" s="42"/>
    </row>
    <row r="1519" spans="11:13" ht="15.75" customHeight="1">
      <c r="K1519" s="42"/>
      <c r="L1519" s="42"/>
      <c r="M1519" s="42"/>
    </row>
    <row r="1520" spans="11:13" ht="15.75" customHeight="1">
      <c r="K1520" s="42"/>
      <c r="L1520" s="42"/>
      <c r="M1520" s="42"/>
    </row>
    <row r="1521" spans="11:13" ht="15.75" customHeight="1">
      <c r="K1521" s="42"/>
      <c r="L1521" s="42"/>
      <c r="M1521" s="42"/>
    </row>
    <row r="1522" spans="11:13" ht="15.75" customHeight="1">
      <c r="K1522" s="42"/>
      <c r="L1522" s="42"/>
      <c r="M1522" s="42"/>
    </row>
    <row r="1523" spans="11:13" ht="15.75" customHeight="1">
      <c r="K1523" s="42"/>
      <c r="L1523" s="42"/>
      <c r="M1523" s="42"/>
    </row>
    <row r="1524" spans="11:13" ht="15.75" customHeight="1">
      <c r="K1524" s="42"/>
      <c r="L1524" s="42"/>
      <c r="M1524" s="42"/>
    </row>
    <row r="1525" spans="11:13" ht="15.75" customHeight="1">
      <c r="K1525" s="42"/>
      <c r="L1525" s="42"/>
      <c r="M1525" s="42"/>
    </row>
    <row r="1526" spans="11:13" ht="15.75" customHeight="1">
      <c r="K1526" s="42"/>
      <c r="L1526" s="42"/>
      <c r="M1526" s="42"/>
    </row>
    <row r="1527" spans="11:13" ht="15.75" customHeight="1">
      <c r="K1527" s="42"/>
      <c r="L1527" s="42"/>
      <c r="M1527" s="42"/>
    </row>
    <row r="1528" spans="11:13" ht="15.75" customHeight="1">
      <c r="K1528" s="42"/>
      <c r="L1528" s="42"/>
      <c r="M1528" s="42"/>
    </row>
    <row r="1529" spans="11:13" ht="15.75" customHeight="1">
      <c r="K1529" s="42"/>
      <c r="L1529" s="42"/>
      <c r="M1529" s="42"/>
    </row>
    <row r="1530" spans="11:13" ht="15.75" customHeight="1">
      <c r="K1530" s="42"/>
      <c r="L1530" s="42"/>
      <c r="M1530" s="42"/>
    </row>
    <row r="1531" spans="11:13" ht="15.75" customHeight="1">
      <c r="K1531" s="42"/>
      <c r="L1531" s="42"/>
      <c r="M1531" s="42"/>
    </row>
    <row r="1532" spans="11:13" ht="15.75" customHeight="1">
      <c r="K1532" s="42"/>
      <c r="L1532" s="42"/>
      <c r="M1532" s="42"/>
    </row>
    <row r="1533" spans="11:13" ht="15.75" customHeight="1">
      <c r="K1533" s="42"/>
      <c r="L1533" s="42"/>
      <c r="M1533" s="42"/>
    </row>
    <row r="1534" spans="11:13" ht="15.75" customHeight="1">
      <c r="K1534" s="42"/>
      <c r="L1534" s="42"/>
      <c r="M1534" s="42"/>
    </row>
    <row r="1535" spans="11:13" ht="15.75" customHeight="1">
      <c r="K1535" s="42"/>
      <c r="L1535" s="42"/>
      <c r="M1535" s="42"/>
    </row>
    <row r="1536" spans="11:13" ht="15.75" customHeight="1">
      <c r="K1536" s="42"/>
      <c r="L1536" s="42"/>
      <c r="M1536" s="42"/>
    </row>
    <row r="1537" spans="11:13" ht="15.75" customHeight="1">
      <c r="K1537" s="42"/>
      <c r="L1537" s="42"/>
      <c r="M1537" s="42"/>
    </row>
    <row r="1538" spans="11:13" ht="15.75" customHeight="1">
      <c r="K1538" s="42"/>
      <c r="L1538" s="42"/>
      <c r="M1538" s="42"/>
    </row>
    <row r="1539" spans="11:13" ht="15.75" customHeight="1">
      <c r="K1539" s="42"/>
      <c r="L1539" s="42"/>
      <c r="M1539" s="42"/>
    </row>
    <row r="1540" spans="11:13" ht="15.75" customHeight="1">
      <c r="K1540" s="42"/>
      <c r="L1540" s="42"/>
      <c r="M1540" s="42"/>
    </row>
    <row r="1541" spans="11:13" ht="15.75" customHeight="1">
      <c r="K1541" s="42"/>
      <c r="L1541" s="42"/>
      <c r="M1541" s="42"/>
    </row>
    <row r="1542" spans="11:13" ht="15.75" customHeight="1">
      <c r="K1542" s="42"/>
      <c r="L1542" s="42"/>
      <c r="M1542" s="42"/>
    </row>
    <row r="1543" spans="11:13" ht="15.75" customHeight="1">
      <c r="K1543" s="42"/>
      <c r="L1543" s="42"/>
      <c r="M1543" s="42"/>
    </row>
    <row r="1544" spans="11:13" ht="15.75" customHeight="1">
      <c r="K1544" s="42"/>
      <c r="L1544" s="42"/>
      <c r="M1544" s="42"/>
    </row>
    <row r="1545" spans="11:13" ht="15.75" customHeight="1">
      <c r="K1545" s="42"/>
      <c r="L1545" s="42"/>
      <c r="M1545" s="42"/>
    </row>
    <row r="1546" spans="11:13" ht="15.75" customHeight="1">
      <c r="K1546" s="42"/>
      <c r="L1546" s="42"/>
      <c r="M1546" s="42"/>
    </row>
    <row r="1547" spans="11:13" ht="15.75" customHeight="1">
      <c r="K1547" s="42"/>
      <c r="L1547" s="42"/>
      <c r="M1547" s="42"/>
    </row>
    <row r="1548" spans="11:13" ht="15.75" customHeight="1">
      <c r="K1548" s="42"/>
      <c r="L1548" s="42"/>
      <c r="M1548" s="42"/>
    </row>
    <row r="1549" spans="11:13" ht="15.75" customHeight="1">
      <c r="K1549" s="42"/>
      <c r="L1549" s="42"/>
      <c r="M1549" s="42"/>
    </row>
    <row r="1550" spans="11:13" ht="15.75" customHeight="1">
      <c r="K1550" s="42"/>
      <c r="L1550" s="42"/>
      <c r="M1550" s="42"/>
    </row>
    <row r="1551" spans="11:13" ht="15.75" customHeight="1">
      <c r="K1551" s="42"/>
      <c r="L1551" s="42"/>
      <c r="M1551" s="42"/>
    </row>
    <row r="1552" spans="11:13" ht="15.75" customHeight="1">
      <c r="K1552" s="42"/>
      <c r="L1552" s="42"/>
      <c r="M1552" s="42"/>
    </row>
    <row r="1553" spans="11:13" ht="15.75" customHeight="1">
      <c r="K1553" s="42"/>
      <c r="L1553" s="42"/>
      <c r="M1553" s="42"/>
    </row>
    <row r="1554" spans="11:13" ht="15.75" customHeight="1">
      <c r="K1554" s="42"/>
      <c r="L1554" s="42"/>
      <c r="M1554" s="42"/>
    </row>
    <row r="1555" spans="11:13" ht="15.75" customHeight="1">
      <c r="K1555" s="42"/>
      <c r="L1555" s="42"/>
      <c r="M1555" s="42"/>
    </row>
    <row r="1556" spans="11:13" ht="15.75" customHeight="1">
      <c r="K1556" s="42"/>
      <c r="L1556" s="42"/>
      <c r="M1556" s="42"/>
    </row>
    <row r="1557" spans="11:13" ht="15.75" customHeight="1">
      <c r="K1557" s="42"/>
      <c r="L1557" s="42"/>
      <c r="M1557" s="42"/>
    </row>
    <row r="1558" spans="11:13" ht="15.75" customHeight="1">
      <c r="K1558" s="42"/>
      <c r="L1558" s="42"/>
      <c r="M1558" s="42"/>
    </row>
    <row r="1559" spans="11:13" ht="15.75" customHeight="1">
      <c r="K1559" s="42"/>
      <c r="L1559" s="42"/>
      <c r="M1559" s="42"/>
    </row>
    <row r="1560" spans="11:13" ht="15.75" customHeight="1">
      <c r="K1560" s="42"/>
      <c r="L1560" s="42"/>
      <c r="M1560" s="42"/>
    </row>
    <row r="1561" spans="11:13" ht="15.75" customHeight="1">
      <c r="K1561" s="42"/>
      <c r="L1561" s="42"/>
      <c r="M1561" s="42"/>
    </row>
    <row r="1562" spans="11:13" ht="15.75" customHeight="1">
      <c r="K1562" s="42"/>
      <c r="L1562" s="42"/>
      <c r="M1562" s="42"/>
    </row>
    <row r="1563" spans="11:13" ht="15.75" customHeight="1">
      <c r="K1563" s="42"/>
      <c r="L1563" s="42"/>
      <c r="M1563" s="42"/>
    </row>
    <row r="1564" spans="11:13" ht="15.75" customHeight="1">
      <c r="K1564" s="42"/>
      <c r="L1564" s="42"/>
      <c r="M1564" s="42"/>
    </row>
    <row r="1565" spans="11:13" ht="15.75" customHeight="1">
      <c r="K1565" s="42"/>
      <c r="L1565" s="42"/>
      <c r="M1565" s="42"/>
    </row>
    <row r="1566" spans="11:13" ht="15.75" customHeight="1">
      <c r="K1566" s="42"/>
      <c r="L1566" s="42"/>
      <c r="M1566" s="42"/>
    </row>
    <row r="1567" spans="11:13" ht="15.75" customHeight="1">
      <c r="K1567" s="42"/>
      <c r="L1567" s="42"/>
      <c r="M1567" s="42"/>
    </row>
    <row r="1568" spans="11:13" ht="15.75" customHeight="1">
      <c r="K1568" s="42"/>
      <c r="L1568" s="42"/>
      <c r="M1568" s="42"/>
    </row>
    <row r="1569" spans="11:13" ht="15.75" customHeight="1">
      <c r="K1569" s="42"/>
      <c r="L1569" s="42"/>
      <c r="M1569" s="42"/>
    </row>
    <row r="1570" spans="11:13" ht="15.75" customHeight="1">
      <c r="K1570" s="42"/>
      <c r="L1570" s="42"/>
      <c r="M1570" s="42"/>
    </row>
    <row r="1571" spans="11:13" ht="15.75" customHeight="1">
      <c r="K1571" s="42"/>
      <c r="L1571" s="42"/>
      <c r="M1571" s="42"/>
    </row>
    <row r="1572" spans="11:13" ht="15.75" customHeight="1">
      <c r="K1572" s="42"/>
      <c r="L1572" s="42"/>
      <c r="M1572" s="42"/>
    </row>
    <row r="1573" spans="11:13" ht="15.75" customHeight="1">
      <c r="K1573" s="42"/>
      <c r="L1573" s="42"/>
      <c r="M1573" s="42"/>
    </row>
    <row r="1574" spans="11:13" ht="15.75" customHeight="1">
      <c r="K1574" s="42"/>
      <c r="L1574" s="42"/>
      <c r="M1574" s="42"/>
    </row>
    <row r="1575" spans="11:13" ht="15.75" customHeight="1">
      <c r="K1575" s="42"/>
      <c r="L1575" s="42"/>
      <c r="M1575" s="42"/>
    </row>
    <row r="1576" spans="11:13" ht="15.75" customHeight="1">
      <c r="K1576" s="42"/>
      <c r="L1576" s="42"/>
      <c r="M1576" s="42"/>
    </row>
    <row r="1577" spans="11:13" ht="15.75" customHeight="1">
      <c r="K1577" s="42"/>
      <c r="L1577" s="42"/>
      <c r="M1577" s="42"/>
    </row>
    <row r="1578" spans="11:13" ht="15.75" customHeight="1">
      <c r="K1578" s="42"/>
      <c r="L1578" s="42"/>
      <c r="M1578" s="42"/>
    </row>
    <row r="1579" spans="11:13" ht="15.75" customHeight="1">
      <c r="K1579" s="42"/>
      <c r="L1579" s="42"/>
      <c r="M1579" s="42"/>
    </row>
    <row r="1580" spans="11:13" ht="15.75" customHeight="1">
      <c r="K1580" s="42"/>
      <c r="L1580" s="42"/>
      <c r="M1580" s="42"/>
    </row>
    <row r="1581" spans="11:13" ht="15.75" customHeight="1">
      <c r="K1581" s="42"/>
      <c r="L1581" s="42"/>
      <c r="M1581" s="42"/>
    </row>
    <row r="1582" spans="11:13" ht="15.75" customHeight="1">
      <c r="K1582" s="42"/>
      <c r="L1582" s="42"/>
      <c r="M1582" s="42"/>
    </row>
    <row r="1583" spans="11:13" ht="15.75" customHeight="1">
      <c r="K1583" s="42"/>
      <c r="L1583" s="42"/>
      <c r="M1583" s="42"/>
    </row>
    <row r="1584" spans="11:13" ht="15.75" customHeight="1">
      <c r="K1584" s="42"/>
      <c r="L1584" s="42"/>
      <c r="M1584" s="42"/>
    </row>
    <row r="1585" spans="11:13" ht="15.75" customHeight="1">
      <c r="K1585" s="42"/>
      <c r="L1585" s="42"/>
      <c r="M1585" s="42"/>
    </row>
    <row r="1586" spans="11:13" ht="15.75" customHeight="1">
      <c r="K1586" s="42"/>
      <c r="L1586" s="42"/>
      <c r="M1586" s="42"/>
    </row>
    <row r="1587" spans="11:13" ht="15.75" customHeight="1">
      <c r="K1587" s="42"/>
      <c r="L1587" s="42"/>
      <c r="M1587" s="42"/>
    </row>
    <row r="1588" spans="11:13" ht="15.75" customHeight="1">
      <c r="K1588" s="42"/>
      <c r="L1588" s="42"/>
      <c r="M1588" s="42"/>
    </row>
    <row r="1589" spans="11:13" ht="15.75" customHeight="1">
      <c r="K1589" s="42"/>
      <c r="L1589" s="42"/>
      <c r="M1589" s="42"/>
    </row>
    <row r="1590" spans="11:13" ht="15.75" customHeight="1">
      <c r="K1590" s="42"/>
      <c r="L1590" s="42"/>
      <c r="M1590" s="42"/>
    </row>
    <row r="1591" spans="11:13" ht="15.75" customHeight="1">
      <c r="K1591" s="42"/>
      <c r="L1591" s="42"/>
      <c r="M1591" s="42"/>
    </row>
    <row r="1592" spans="11:13" ht="15.75" customHeight="1">
      <c r="K1592" s="42"/>
      <c r="L1592" s="42"/>
      <c r="M1592" s="42"/>
    </row>
    <row r="1593" spans="11:13" ht="15.75" customHeight="1">
      <c r="K1593" s="42"/>
      <c r="L1593" s="42"/>
      <c r="M1593" s="42"/>
    </row>
    <row r="1594" spans="11:13" ht="15.75" customHeight="1">
      <c r="K1594" s="42"/>
      <c r="L1594" s="42"/>
      <c r="M1594" s="42"/>
    </row>
    <row r="1595" spans="11:13" ht="15.75" customHeight="1">
      <c r="K1595" s="42"/>
      <c r="L1595" s="42"/>
      <c r="M1595" s="42"/>
    </row>
    <row r="1596" spans="11:13" ht="15.75" customHeight="1">
      <c r="K1596" s="42"/>
      <c r="L1596" s="42"/>
      <c r="M1596" s="42"/>
    </row>
    <row r="1597" spans="11:13" ht="15.75" customHeight="1">
      <c r="K1597" s="42"/>
      <c r="L1597" s="42"/>
      <c r="M1597" s="42"/>
    </row>
    <row r="1598" spans="11:13" ht="15.75" customHeight="1">
      <c r="K1598" s="42"/>
      <c r="L1598" s="42"/>
      <c r="M1598" s="42"/>
    </row>
    <row r="1599" spans="11:13" ht="15.75" customHeight="1">
      <c r="K1599" s="42"/>
      <c r="L1599" s="42"/>
      <c r="M1599" s="42"/>
    </row>
    <row r="1600" spans="11:13" ht="15.75" customHeight="1">
      <c r="K1600" s="42"/>
      <c r="L1600" s="42"/>
      <c r="M1600" s="42"/>
    </row>
    <row r="1601" spans="11:13" ht="15.75" customHeight="1">
      <c r="K1601" s="42"/>
      <c r="L1601" s="42"/>
      <c r="M1601" s="42"/>
    </row>
    <row r="1602" spans="11:13" ht="15.75" customHeight="1">
      <c r="K1602" s="42"/>
      <c r="L1602" s="42"/>
      <c r="M1602" s="42"/>
    </row>
    <row r="1603" spans="11:13" ht="15.75" customHeight="1">
      <c r="K1603" s="42"/>
      <c r="L1603" s="42"/>
      <c r="M1603" s="42"/>
    </row>
    <row r="1604" spans="11:13" ht="15.75" customHeight="1">
      <c r="K1604" s="42"/>
      <c r="L1604" s="42"/>
      <c r="M1604" s="42"/>
    </row>
    <row r="1605" spans="11:13" ht="15.75" customHeight="1">
      <c r="K1605" s="42"/>
      <c r="L1605" s="42"/>
      <c r="M1605" s="42"/>
    </row>
    <row r="1606" spans="11:13" ht="15.75" customHeight="1">
      <c r="K1606" s="42"/>
      <c r="L1606" s="42"/>
      <c r="M1606" s="42"/>
    </row>
    <row r="1607" spans="11:13" ht="15.75" customHeight="1">
      <c r="K1607" s="42"/>
      <c r="L1607" s="42"/>
      <c r="M1607" s="42"/>
    </row>
    <row r="1608" spans="11:13" ht="15.75" customHeight="1">
      <c r="K1608" s="42"/>
      <c r="L1608" s="42"/>
      <c r="M1608" s="42"/>
    </row>
    <row r="1609" spans="11:13" ht="15.75" customHeight="1">
      <c r="K1609" s="42"/>
      <c r="L1609" s="42"/>
      <c r="M1609" s="42"/>
    </row>
    <row r="1610" spans="11:13" ht="15.75" customHeight="1">
      <c r="K1610" s="42"/>
      <c r="L1610" s="42"/>
      <c r="M1610" s="42"/>
    </row>
    <row r="1611" spans="11:13" ht="15.75" customHeight="1">
      <c r="K1611" s="42"/>
      <c r="L1611" s="42"/>
      <c r="M1611" s="42"/>
    </row>
    <row r="1612" spans="11:13" ht="15.75" customHeight="1">
      <c r="K1612" s="42"/>
      <c r="L1612" s="42"/>
      <c r="M1612" s="42"/>
    </row>
    <row r="1613" spans="11:13" ht="15.75" customHeight="1">
      <c r="K1613" s="42"/>
      <c r="L1613" s="42"/>
      <c r="M1613" s="42"/>
    </row>
    <row r="1614" spans="11:13" ht="15.75" customHeight="1">
      <c r="K1614" s="42"/>
      <c r="L1614" s="42"/>
      <c r="M1614" s="42"/>
    </row>
    <row r="1615" spans="11:13" ht="15.75" customHeight="1">
      <c r="K1615" s="42"/>
      <c r="L1615" s="42"/>
      <c r="M1615" s="42"/>
    </row>
    <row r="1616" spans="11:13" ht="15.75" customHeight="1">
      <c r="K1616" s="42"/>
      <c r="L1616" s="42"/>
      <c r="M1616" s="42"/>
    </row>
    <row r="1617" spans="11:13" ht="15.75" customHeight="1">
      <c r="K1617" s="42"/>
      <c r="L1617" s="42"/>
      <c r="M1617" s="42"/>
    </row>
    <row r="1618" spans="11:13" ht="15.75" customHeight="1">
      <c r="K1618" s="42"/>
      <c r="L1618" s="42"/>
      <c r="M1618" s="42"/>
    </row>
    <row r="1619" spans="11:13" ht="15.75" customHeight="1">
      <c r="K1619" s="42"/>
      <c r="L1619" s="42"/>
      <c r="M1619" s="42"/>
    </row>
    <row r="1620" spans="11:13" ht="15.75" customHeight="1">
      <c r="K1620" s="42"/>
      <c r="L1620" s="42"/>
      <c r="M1620" s="42"/>
    </row>
    <row r="1621" spans="11:13" ht="15.75" customHeight="1">
      <c r="K1621" s="42"/>
      <c r="L1621" s="42"/>
      <c r="M1621" s="42"/>
    </row>
    <row r="1622" spans="11:13" ht="15.75" customHeight="1">
      <c r="K1622" s="42"/>
      <c r="L1622" s="42"/>
      <c r="M1622" s="42"/>
    </row>
    <row r="1623" spans="11:13" ht="15.75" customHeight="1">
      <c r="K1623" s="42"/>
      <c r="L1623" s="42"/>
      <c r="M1623" s="42"/>
    </row>
    <row r="1624" spans="11:13" ht="15.75" customHeight="1">
      <c r="K1624" s="42"/>
      <c r="L1624" s="42"/>
      <c r="M1624" s="42"/>
    </row>
    <row r="1625" spans="11:13" ht="15.75" customHeight="1">
      <c r="K1625" s="42"/>
      <c r="L1625" s="42"/>
      <c r="M1625" s="42"/>
    </row>
    <row r="1626" spans="11:13" ht="15.75" customHeight="1">
      <c r="K1626" s="42"/>
      <c r="L1626" s="42"/>
      <c r="M1626" s="42"/>
    </row>
    <row r="1627" spans="11:13" ht="15.75" customHeight="1">
      <c r="K1627" s="42"/>
      <c r="L1627" s="42"/>
      <c r="M1627" s="42"/>
    </row>
    <row r="1628" spans="11:13" ht="15.75" customHeight="1">
      <c r="K1628" s="42"/>
      <c r="L1628" s="42"/>
      <c r="M1628" s="42"/>
    </row>
    <row r="1629" spans="11:13" ht="15.75" customHeight="1">
      <c r="K1629" s="42"/>
      <c r="L1629" s="42"/>
      <c r="M1629" s="42"/>
    </row>
    <row r="1630" spans="11:13" ht="15.75" customHeight="1">
      <c r="K1630" s="42"/>
      <c r="L1630" s="42"/>
      <c r="M1630" s="42"/>
    </row>
    <row r="1631" spans="11:13" ht="15.75" customHeight="1">
      <c r="K1631" s="42"/>
      <c r="L1631" s="42"/>
      <c r="M1631" s="42"/>
    </row>
    <row r="1632" spans="11:13" ht="15.75" customHeight="1">
      <c r="K1632" s="42"/>
      <c r="L1632" s="42"/>
      <c r="M1632" s="42"/>
    </row>
    <row r="1633" spans="11:13" ht="15.75" customHeight="1">
      <c r="K1633" s="42"/>
      <c r="L1633" s="42"/>
      <c r="M1633" s="42"/>
    </row>
    <row r="1634" spans="11:13" ht="15.75" customHeight="1">
      <c r="K1634" s="42"/>
      <c r="L1634" s="42"/>
      <c r="M1634" s="42"/>
    </row>
    <row r="1635" spans="11:13" ht="15.75" customHeight="1">
      <c r="K1635" s="42"/>
      <c r="L1635" s="42"/>
      <c r="M1635" s="42"/>
    </row>
    <row r="1636" spans="11:13" ht="15.75" customHeight="1">
      <c r="K1636" s="42"/>
      <c r="L1636" s="42"/>
      <c r="M1636" s="42"/>
    </row>
    <row r="1637" spans="11:13" ht="15.75" customHeight="1">
      <c r="K1637" s="42"/>
      <c r="L1637" s="42"/>
      <c r="M1637" s="42"/>
    </row>
    <row r="1638" spans="11:13" ht="15.75" customHeight="1">
      <c r="K1638" s="42"/>
      <c r="L1638" s="42"/>
      <c r="M1638" s="42"/>
    </row>
    <row r="1639" spans="11:13" ht="15.75" customHeight="1">
      <c r="K1639" s="42"/>
      <c r="L1639" s="42"/>
      <c r="M1639" s="42"/>
    </row>
    <row r="1640" spans="11:13" ht="15.75" customHeight="1">
      <c r="K1640" s="42"/>
      <c r="L1640" s="42"/>
      <c r="M1640" s="42"/>
    </row>
    <row r="1641" spans="11:13" ht="15.75" customHeight="1">
      <c r="K1641" s="42"/>
      <c r="L1641" s="42"/>
      <c r="M1641" s="42"/>
    </row>
    <row r="1642" spans="11:13" ht="15.75" customHeight="1">
      <c r="K1642" s="42"/>
      <c r="L1642" s="42"/>
      <c r="M1642" s="42"/>
    </row>
    <row r="1643" spans="11:13" ht="15.75" customHeight="1">
      <c r="K1643" s="42"/>
      <c r="L1643" s="42"/>
      <c r="M1643" s="42"/>
    </row>
    <row r="1644" spans="11:13" ht="15.75" customHeight="1">
      <c r="K1644" s="42"/>
      <c r="L1644" s="42"/>
      <c r="M1644" s="42"/>
    </row>
    <row r="1645" spans="11:13" ht="15.75" customHeight="1">
      <c r="K1645" s="42"/>
      <c r="L1645" s="42"/>
      <c r="M1645" s="42"/>
    </row>
    <row r="1646" spans="11:13" ht="15.75" customHeight="1">
      <c r="K1646" s="42"/>
      <c r="L1646" s="42"/>
      <c r="M1646" s="42"/>
    </row>
    <row r="1647" spans="11:13" ht="15.75" customHeight="1">
      <c r="K1647" s="42"/>
      <c r="L1647" s="42"/>
      <c r="M1647" s="42"/>
    </row>
    <row r="1648" spans="11:13" ht="15.75" customHeight="1">
      <c r="K1648" s="42"/>
      <c r="L1648" s="42"/>
      <c r="M1648" s="42"/>
    </row>
    <row r="1649" spans="11:13" ht="15.75" customHeight="1">
      <c r="K1649" s="42"/>
      <c r="L1649" s="42"/>
      <c r="M1649" s="42"/>
    </row>
    <row r="1650" spans="11:13" ht="15.75" customHeight="1">
      <c r="K1650" s="42"/>
      <c r="L1650" s="42"/>
      <c r="M1650" s="42"/>
    </row>
    <row r="1651" spans="11:13" ht="15.75" customHeight="1">
      <c r="K1651" s="42"/>
      <c r="L1651" s="42"/>
      <c r="M1651" s="42"/>
    </row>
    <row r="1652" spans="11:13" ht="15.75" customHeight="1">
      <c r="K1652" s="42"/>
      <c r="L1652" s="42"/>
      <c r="M1652" s="42"/>
    </row>
    <row r="1653" spans="11:13" ht="15.75" customHeight="1">
      <c r="K1653" s="42"/>
      <c r="L1653" s="42"/>
      <c r="M1653" s="42"/>
    </row>
    <row r="1654" spans="11:13" ht="15.75" customHeight="1">
      <c r="K1654" s="42"/>
      <c r="L1654" s="42"/>
      <c r="M1654" s="42"/>
    </row>
    <row r="1655" spans="11:13" ht="15.75" customHeight="1">
      <c r="K1655" s="42"/>
      <c r="L1655" s="42"/>
      <c r="M1655" s="42"/>
    </row>
    <row r="1656" spans="11:13" ht="15.75" customHeight="1">
      <c r="K1656" s="42"/>
      <c r="L1656" s="42"/>
      <c r="M1656" s="42"/>
    </row>
    <row r="1657" spans="11:13" ht="15.75" customHeight="1">
      <c r="K1657" s="42"/>
      <c r="L1657" s="42"/>
      <c r="M1657" s="42"/>
    </row>
    <row r="1658" spans="11:13" ht="15.75" customHeight="1">
      <c r="K1658" s="42"/>
      <c r="L1658" s="42"/>
      <c r="M1658" s="42"/>
    </row>
    <row r="1659" spans="11:13" ht="15.75" customHeight="1">
      <c r="K1659" s="42"/>
      <c r="L1659" s="42"/>
      <c r="M1659" s="42"/>
    </row>
    <row r="1660" spans="11:13" ht="15.75" customHeight="1">
      <c r="K1660" s="42"/>
      <c r="L1660" s="42"/>
      <c r="M1660" s="42"/>
    </row>
    <row r="1661" spans="11:13" ht="15.75" customHeight="1">
      <c r="K1661" s="42"/>
      <c r="L1661" s="42"/>
      <c r="M1661" s="42"/>
    </row>
    <row r="1662" spans="11:13" ht="15.75" customHeight="1">
      <c r="K1662" s="42"/>
      <c r="L1662" s="42"/>
      <c r="M1662" s="42"/>
    </row>
    <row r="1663" spans="11:13" ht="15.75" customHeight="1">
      <c r="K1663" s="42"/>
      <c r="L1663" s="42"/>
      <c r="M1663" s="42"/>
    </row>
    <row r="1664" spans="11:13" ht="15.75" customHeight="1">
      <c r="K1664" s="42"/>
      <c r="L1664" s="42"/>
      <c r="M1664" s="42"/>
    </row>
    <row r="1665" spans="11:13" ht="15.75" customHeight="1">
      <c r="K1665" s="42"/>
      <c r="L1665" s="42"/>
      <c r="M1665" s="42"/>
    </row>
    <row r="1666" spans="11:13" ht="15.75" customHeight="1">
      <c r="K1666" s="42"/>
      <c r="L1666" s="42"/>
      <c r="M1666" s="42"/>
    </row>
    <row r="1667" spans="11:13" ht="15.75" customHeight="1">
      <c r="K1667" s="42"/>
      <c r="L1667" s="42"/>
      <c r="M1667" s="42"/>
    </row>
    <row r="1668" spans="11:13" ht="15.75" customHeight="1">
      <c r="K1668" s="42"/>
      <c r="L1668" s="42"/>
      <c r="M1668" s="42"/>
    </row>
    <row r="1669" spans="11:13" ht="15.75" customHeight="1">
      <c r="K1669" s="42"/>
      <c r="L1669" s="42"/>
      <c r="M1669" s="42"/>
    </row>
    <row r="1670" spans="11:13" ht="15.75" customHeight="1">
      <c r="K1670" s="42"/>
      <c r="L1670" s="42"/>
      <c r="M1670" s="42"/>
    </row>
    <row r="1671" spans="11:13" ht="15.75" customHeight="1">
      <c r="K1671" s="42"/>
      <c r="L1671" s="42"/>
      <c r="M1671" s="42"/>
    </row>
    <row r="1672" spans="11:13" ht="15.75" customHeight="1">
      <c r="K1672" s="42"/>
      <c r="L1672" s="42"/>
      <c r="M1672" s="42"/>
    </row>
    <row r="1673" spans="11:13" ht="15.75" customHeight="1">
      <c r="K1673" s="42"/>
      <c r="L1673" s="42"/>
      <c r="M1673" s="42"/>
    </row>
    <row r="1674" spans="11:13" ht="15.75" customHeight="1">
      <c r="K1674" s="42"/>
      <c r="L1674" s="42"/>
      <c r="M1674" s="42"/>
    </row>
    <row r="1675" spans="11:13" ht="15.75" customHeight="1">
      <c r="K1675" s="42"/>
      <c r="L1675" s="42"/>
      <c r="M1675" s="42"/>
    </row>
    <row r="1676" spans="11:13" ht="15.75" customHeight="1">
      <c r="K1676" s="42"/>
      <c r="L1676" s="42"/>
      <c r="M1676" s="42"/>
    </row>
    <row r="1677" spans="11:13" ht="15.75" customHeight="1">
      <c r="K1677" s="42"/>
      <c r="L1677" s="42"/>
      <c r="M1677" s="42"/>
    </row>
    <row r="1678" spans="11:13" ht="15.75" customHeight="1">
      <c r="K1678" s="42"/>
      <c r="L1678" s="42"/>
      <c r="M1678" s="42"/>
    </row>
    <row r="1679" spans="11:13" ht="15.75" customHeight="1">
      <c r="K1679" s="42"/>
      <c r="L1679" s="42"/>
      <c r="M1679" s="42"/>
    </row>
    <row r="1680" spans="11:13" ht="15.75" customHeight="1">
      <c r="K1680" s="42"/>
      <c r="L1680" s="42"/>
      <c r="M1680" s="42"/>
    </row>
    <row r="1681" spans="11:13" ht="15.75" customHeight="1">
      <c r="K1681" s="42"/>
      <c r="L1681" s="42"/>
      <c r="M1681" s="42"/>
    </row>
    <row r="1682" spans="11:13" ht="15.75" customHeight="1">
      <c r="K1682" s="42"/>
      <c r="L1682" s="42"/>
      <c r="M1682" s="42"/>
    </row>
    <row r="1683" spans="11:13" ht="15.75" customHeight="1">
      <c r="K1683" s="42"/>
      <c r="L1683" s="42"/>
      <c r="M1683" s="42"/>
    </row>
    <row r="1684" spans="11:13" ht="15.75" customHeight="1">
      <c r="K1684" s="42"/>
      <c r="L1684" s="42"/>
      <c r="M1684" s="42"/>
    </row>
    <row r="1685" spans="11:13" ht="15.75" customHeight="1">
      <c r="K1685" s="42"/>
      <c r="L1685" s="42"/>
      <c r="M1685" s="42"/>
    </row>
    <row r="1686" spans="11:13" ht="15.75" customHeight="1">
      <c r="K1686" s="42"/>
      <c r="L1686" s="42"/>
      <c r="M1686" s="42"/>
    </row>
    <row r="1687" spans="11:13" ht="15.75" customHeight="1">
      <c r="K1687" s="42"/>
      <c r="L1687" s="42"/>
      <c r="M1687" s="42"/>
    </row>
    <row r="1688" spans="11:13" ht="15.75" customHeight="1">
      <c r="K1688" s="42"/>
      <c r="L1688" s="42"/>
      <c r="M1688" s="42"/>
    </row>
    <row r="1689" spans="11:13" ht="15.75" customHeight="1">
      <c r="K1689" s="42"/>
      <c r="L1689" s="42"/>
      <c r="M1689" s="42"/>
    </row>
    <row r="1690" spans="11:13" ht="15.75" customHeight="1">
      <c r="K1690" s="42"/>
      <c r="L1690" s="42"/>
      <c r="M1690" s="42"/>
    </row>
    <row r="1691" spans="11:13" ht="15.75" customHeight="1">
      <c r="K1691" s="42"/>
      <c r="L1691" s="42"/>
      <c r="M1691" s="42"/>
    </row>
    <row r="1692" spans="11:13" ht="15.75" customHeight="1">
      <c r="K1692" s="42"/>
      <c r="L1692" s="42"/>
      <c r="M1692" s="42"/>
    </row>
    <row r="1693" spans="11:13" ht="15.75" customHeight="1">
      <c r="K1693" s="42"/>
      <c r="L1693" s="42"/>
      <c r="M1693" s="42"/>
    </row>
    <row r="1694" spans="11:13" ht="15.75" customHeight="1">
      <c r="K1694" s="42"/>
      <c r="L1694" s="42"/>
      <c r="M1694" s="42"/>
    </row>
    <row r="1695" spans="11:13" ht="15.75" customHeight="1">
      <c r="K1695" s="42"/>
      <c r="L1695" s="42"/>
      <c r="M1695" s="42"/>
    </row>
    <row r="1696" spans="11:13" ht="15.75" customHeight="1">
      <c r="K1696" s="42"/>
      <c r="L1696" s="42"/>
      <c r="M1696" s="42"/>
    </row>
    <row r="1697" spans="11:13" ht="15.75" customHeight="1">
      <c r="K1697" s="42"/>
      <c r="L1697" s="42"/>
      <c r="M1697" s="42"/>
    </row>
    <row r="1698" spans="11:13" ht="15.75" customHeight="1">
      <c r="K1698" s="42"/>
      <c r="L1698" s="42"/>
      <c r="M1698" s="42"/>
    </row>
    <row r="1699" spans="11:13" ht="15.75" customHeight="1">
      <c r="K1699" s="42"/>
      <c r="L1699" s="42"/>
      <c r="M1699" s="42"/>
    </row>
    <row r="1700" spans="11:13" ht="15.75" customHeight="1">
      <c r="K1700" s="42"/>
      <c r="L1700" s="42"/>
      <c r="M1700" s="42"/>
    </row>
    <row r="1701" spans="11:13" ht="15.75" customHeight="1">
      <c r="K1701" s="42"/>
      <c r="L1701" s="42"/>
      <c r="M1701" s="42"/>
    </row>
    <row r="1702" spans="11:13" ht="15.75" customHeight="1">
      <c r="K1702" s="42"/>
      <c r="L1702" s="42"/>
      <c r="M1702" s="42"/>
    </row>
    <row r="1703" spans="11:13" ht="15.75" customHeight="1">
      <c r="K1703" s="42"/>
      <c r="L1703" s="42"/>
      <c r="M1703" s="42"/>
    </row>
    <row r="1704" spans="11:13" ht="15.75" customHeight="1">
      <c r="K1704" s="42"/>
      <c r="L1704" s="42"/>
      <c r="M1704" s="42"/>
    </row>
    <row r="1705" spans="11:13" ht="15.75" customHeight="1">
      <c r="K1705" s="42"/>
      <c r="L1705" s="42"/>
      <c r="M1705" s="42"/>
    </row>
    <row r="1706" spans="11:13" ht="15.75" customHeight="1">
      <c r="K1706" s="42"/>
      <c r="L1706" s="42"/>
      <c r="M1706" s="42"/>
    </row>
    <row r="1707" spans="11:13" ht="15.75" customHeight="1">
      <c r="K1707" s="42"/>
      <c r="L1707" s="42"/>
      <c r="M1707" s="42"/>
    </row>
    <row r="1708" spans="11:13" ht="15.75" customHeight="1">
      <c r="K1708" s="42"/>
      <c r="L1708" s="42"/>
      <c r="M1708" s="42"/>
    </row>
    <row r="1709" spans="11:13" ht="15.75" customHeight="1">
      <c r="K1709" s="42"/>
      <c r="L1709" s="42"/>
      <c r="M1709" s="42"/>
    </row>
    <row r="1710" spans="11:13" ht="15.75" customHeight="1">
      <c r="K1710" s="42"/>
      <c r="L1710" s="42"/>
      <c r="M1710" s="42"/>
    </row>
    <row r="1711" spans="11:13" ht="15.75" customHeight="1">
      <c r="K1711" s="42"/>
      <c r="L1711" s="42"/>
      <c r="M1711" s="42"/>
    </row>
    <row r="1712" spans="11:13" ht="15.75" customHeight="1">
      <c r="K1712" s="42"/>
      <c r="L1712" s="42"/>
      <c r="M1712" s="42"/>
    </row>
    <row r="1713" spans="11:13" ht="15.75" customHeight="1">
      <c r="K1713" s="42"/>
      <c r="L1713" s="42"/>
      <c r="M1713" s="42"/>
    </row>
    <row r="1714" spans="11:13" ht="15.75" customHeight="1">
      <c r="K1714" s="42"/>
      <c r="L1714" s="42"/>
      <c r="M1714" s="42"/>
    </row>
    <row r="1715" spans="11:13" ht="15.75" customHeight="1">
      <c r="K1715" s="42"/>
      <c r="L1715" s="42"/>
      <c r="M1715" s="42"/>
    </row>
    <row r="1716" spans="11:13" ht="15.75" customHeight="1">
      <c r="K1716" s="42"/>
      <c r="L1716" s="42"/>
      <c r="M1716" s="42"/>
    </row>
    <row r="1717" spans="11:13" ht="15.75" customHeight="1">
      <c r="K1717" s="42"/>
      <c r="L1717" s="42"/>
      <c r="M1717" s="42"/>
    </row>
    <row r="1718" spans="11:13" ht="15.75" customHeight="1">
      <c r="K1718" s="42"/>
      <c r="L1718" s="42"/>
      <c r="M1718" s="42"/>
    </row>
    <row r="1719" spans="11:13" ht="15.75" customHeight="1">
      <c r="K1719" s="42"/>
      <c r="L1719" s="42"/>
      <c r="M1719" s="42"/>
    </row>
    <row r="1720" spans="11:13" ht="15.75" customHeight="1">
      <c r="K1720" s="42"/>
      <c r="L1720" s="42"/>
      <c r="M1720" s="42"/>
    </row>
    <row r="1721" spans="11:13" ht="15.75" customHeight="1">
      <c r="K1721" s="42"/>
      <c r="L1721" s="42"/>
      <c r="M1721" s="42"/>
    </row>
    <row r="1722" spans="11:13" ht="15.75" customHeight="1">
      <c r="K1722" s="42"/>
      <c r="L1722" s="42"/>
      <c r="M1722" s="42"/>
    </row>
    <row r="1723" spans="11:13" ht="15.75" customHeight="1">
      <c r="K1723" s="42"/>
      <c r="L1723" s="42"/>
      <c r="M1723" s="42"/>
    </row>
    <row r="1724" spans="11:13" ht="15.75" customHeight="1">
      <c r="K1724" s="42"/>
      <c r="L1724" s="42"/>
      <c r="M1724" s="42"/>
    </row>
    <row r="1725" spans="11:13" ht="15.75" customHeight="1">
      <c r="K1725" s="42"/>
      <c r="L1725" s="42"/>
      <c r="M1725" s="42"/>
    </row>
    <row r="1726" spans="11:13" ht="15.75" customHeight="1">
      <c r="K1726" s="42"/>
      <c r="L1726" s="42"/>
      <c r="M1726" s="42"/>
    </row>
    <row r="1727" spans="11:13" ht="15.75" customHeight="1">
      <c r="K1727" s="42"/>
      <c r="L1727" s="42"/>
      <c r="M1727" s="42"/>
    </row>
    <row r="1728" spans="11:13" ht="15.75" customHeight="1">
      <c r="K1728" s="42"/>
      <c r="L1728" s="42"/>
      <c r="M1728" s="42"/>
    </row>
    <row r="1729" spans="11:13" ht="15.75" customHeight="1">
      <c r="K1729" s="42"/>
      <c r="L1729" s="42"/>
      <c r="M1729" s="42"/>
    </row>
    <row r="1730" spans="11:13" ht="15.75" customHeight="1">
      <c r="K1730" s="42"/>
      <c r="L1730" s="42"/>
      <c r="M1730" s="42"/>
    </row>
    <row r="1731" spans="11:13" ht="15.75" customHeight="1">
      <c r="K1731" s="42"/>
      <c r="L1731" s="42"/>
      <c r="M1731" s="42"/>
    </row>
    <row r="1732" spans="11:13" ht="15.75" customHeight="1">
      <c r="K1732" s="42"/>
      <c r="L1732" s="42"/>
      <c r="M1732" s="42"/>
    </row>
    <row r="1733" spans="11:13" ht="15.75" customHeight="1">
      <c r="K1733" s="42"/>
      <c r="L1733" s="42"/>
      <c r="M1733" s="42"/>
    </row>
    <row r="1734" spans="11:13" ht="15.75" customHeight="1">
      <c r="K1734" s="42"/>
      <c r="L1734" s="42"/>
      <c r="M1734" s="42"/>
    </row>
    <row r="1735" spans="11:13" ht="15.75" customHeight="1">
      <c r="K1735" s="42"/>
      <c r="L1735" s="42"/>
      <c r="M1735" s="42"/>
    </row>
    <row r="1736" spans="11:13" ht="15.75" customHeight="1">
      <c r="K1736" s="42"/>
      <c r="L1736" s="42"/>
      <c r="M1736" s="42"/>
    </row>
    <row r="1737" spans="11:13" ht="15.75" customHeight="1">
      <c r="K1737" s="42"/>
      <c r="L1737" s="42"/>
      <c r="M1737" s="42"/>
    </row>
    <row r="1738" spans="11:13" ht="15.75" customHeight="1">
      <c r="K1738" s="42"/>
      <c r="L1738" s="42"/>
      <c r="M1738" s="42"/>
    </row>
    <row r="1739" spans="11:13" ht="15.75" customHeight="1">
      <c r="K1739" s="42"/>
      <c r="L1739" s="42"/>
      <c r="M1739" s="42"/>
    </row>
    <row r="1740" spans="11:13" ht="15.75" customHeight="1">
      <c r="K1740" s="42"/>
      <c r="L1740" s="42"/>
      <c r="M1740" s="42"/>
    </row>
    <row r="1741" spans="11:13" ht="15.75" customHeight="1">
      <c r="K1741" s="42"/>
      <c r="L1741" s="42"/>
      <c r="M1741" s="42"/>
    </row>
    <row r="1742" spans="11:13" ht="15.75" customHeight="1">
      <c r="K1742" s="42"/>
      <c r="L1742" s="42"/>
      <c r="M1742" s="42"/>
    </row>
    <row r="1743" spans="11:13" ht="15.75" customHeight="1">
      <c r="K1743" s="42"/>
      <c r="L1743" s="42"/>
      <c r="M1743" s="42"/>
    </row>
    <row r="1744" spans="11:13" ht="15.75" customHeight="1">
      <c r="K1744" s="42"/>
      <c r="L1744" s="42"/>
      <c r="M1744" s="42"/>
    </row>
    <row r="1745" spans="11:13" ht="15.75" customHeight="1">
      <c r="K1745" s="42"/>
      <c r="L1745" s="42"/>
      <c r="M1745" s="42"/>
    </row>
    <row r="1746" spans="11:13" ht="15.75" customHeight="1">
      <c r="K1746" s="42"/>
      <c r="L1746" s="42"/>
      <c r="M1746" s="42"/>
    </row>
    <row r="1747" spans="11:13" ht="15.75" customHeight="1">
      <c r="K1747" s="42"/>
      <c r="L1747" s="42"/>
      <c r="M1747" s="42"/>
    </row>
    <row r="1748" spans="11:13" ht="15.75" customHeight="1">
      <c r="K1748" s="42"/>
      <c r="L1748" s="42"/>
      <c r="M1748" s="42"/>
    </row>
    <row r="1749" spans="11:13" ht="15.75" customHeight="1">
      <c r="K1749" s="42"/>
      <c r="L1749" s="42"/>
      <c r="M1749" s="42"/>
    </row>
    <row r="1750" spans="11:13" ht="15.75" customHeight="1">
      <c r="K1750" s="42"/>
      <c r="L1750" s="42"/>
      <c r="M1750" s="42"/>
    </row>
    <row r="1751" spans="11:13" ht="15.75" customHeight="1">
      <c r="K1751" s="42"/>
      <c r="L1751" s="42"/>
      <c r="M1751" s="42"/>
    </row>
    <row r="1752" spans="11:13" ht="15.75" customHeight="1">
      <c r="K1752" s="42"/>
      <c r="L1752" s="42"/>
      <c r="M1752" s="42"/>
    </row>
    <row r="1753" spans="11:13" ht="15.75" customHeight="1">
      <c r="K1753" s="42"/>
      <c r="L1753" s="42"/>
      <c r="M1753" s="42"/>
    </row>
    <row r="1754" spans="11:13" ht="15.75" customHeight="1">
      <c r="K1754" s="42"/>
      <c r="L1754" s="42"/>
      <c r="M1754" s="42"/>
    </row>
    <row r="1755" spans="11:13" ht="15.75" customHeight="1">
      <c r="K1755" s="42"/>
      <c r="L1755" s="42"/>
      <c r="M1755" s="42"/>
    </row>
    <row r="1756" spans="11:13" ht="15.75" customHeight="1">
      <c r="K1756" s="42"/>
      <c r="L1756" s="42"/>
      <c r="M1756" s="42"/>
    </row>
    <row r="1757" spans="11:13" ht="15.75" customHeight="1">
      <c r="K1757" s="42"/>
      <c r="L1757" s="42"/>
      <c r="M1757" s="42"/>
    </row>
    <row r="1758" spans="11:13" ht="15.75" customHeight="1">
      <c r="K1758" s="42"/>
      <c r="L1758" s="42"/>
      <c r="M1758" s="42"/>
    </row>
    <row r="1759" spans="11:13" ht="15.75" customHeight="1">
      <c r="K1759" s="42"/>
      <c r="L1759" s="42"/>
      <c r="M1759" s="42"/>
    </row>
    <row r="1760" spans="11:13" ht="15.75" customHeight="1">
      <c r="K1760" s="42"/>
      <c r="L1760" s="42"/>
      <c r="M1760" s="42"/>
    </row>
    <row r="1761" spans="11:13" ht="15.75" customHeight="1">
      <c r="K1761" s="42"/>
      <c r="L1761" s="42"/>
      <c r="M1761" s="42"/>
    </row>
    <row r="1762" spans="11:13" ht="15.75" customHeight="1">
      <c r="K1762" s="42"/>
      <c r="L1762" s="42"/>
      <c r="M1762" s="42"/>
    </row>
    <row r="1763" spans="11:13" ht="15.75" customHeight="1">
      <c r="K1763" s="42"/>
      <c r="L1763" s="42"/>
      <c r="M1763" s="42"/>
    </row>
    <row r="1764" spans="11:13" ht="15.75" customHeight="1">
      <c r="K1764" s="42"/>
      <c r="L1764" s="42"/>
      <c r="M1764" s="42"/>
    </row>
    <row r="1765" spans="11:13" ht="15.75" customHeight="1">
      <c r="K1765" s="42"/>
      <c r="L1765" s="42"/>
      <c r="M1765" s="42"/>
    </row>
    <row r="1766" spans="11:13" ht="15.75" customHeight="1">
      <c r="K1766" s="42"/>
      <c r="L1766" s="42"/>
      <c r="M1766" s="42"/>
    </row>
    <row r="1767" spans="11:13" ht="15.75" customHeight="1">
      <c r="K1767" s="42"/>
      <c r="L1767" s="42"/>
      <c r="M1767" s="42"/>
    </row>
    <row r="1768" spans="11:13" ht="15.75" customHeight="1">
      <c r="K1768" s="42"/>
      <c r="L1768" s="42"/>
      <c r="M1768" s="42"/>
    </row>
    <row r="1769" spans="11:13" ht="15.75" customHeight="1">
      <c r="K1769" s="42"/>
      <c r="L1769" s="42"/>
      <c r="M1769" s="42"/>
    </row>
    <row r="1770" spans="11:13" ht="15.75" customHeight="1">
      <c r="K1770" s="42"/>
      <c r="L1770" s="42"/>
      <c r="M1770" s="42"/>
    </row>
    <row r="1771" spans="11:13" ht="15.75" customHeight="1">
      <c r="K1771" s="42"/>
      <c r="L1771" s="42"/>
      <c r="M1771" s="42"/>
    </row>
    <row r="1772" spans="11:13" ht="15.75" customHeight="1">
      <c r="K1772" s="42"/>
      <c r="L1772" s="42"/>
      <c r="M1772" s="42"/>
    </row>
    <row r="1773" spans="11:13" ht="15.75" customHeight="1">
      <c r="K1773" s="42"/>
      <c r="L1773" s="42"/>
      <c r="M1773" s="42"/>
    </row>
    <row r="1774" spans="11:13" ht="15.75" customHeight="1">
      <c r="K1774" s="42"/>
      <c r="L1774" s="42"/>
      <c r="M1774" s="42"/>
    </row>
    <row r="1775" spans="11:13" ht="15.75" customHeight="1">
      <c r="K1775" s="42"/>
      <c r="L1775" s="42"/>
      <c r="M1775" s="42"/>
    </row>
    <row r="1776" spans="11:13" ht="15.75" customHeight="1">
      <c r="K1776" s="42"/>
      <c r="L1776" s="42"/>
      <c r="M1776" s="42"/>
    </row>
    <row r="1777" spans="11:13" ht="15.75" customHeight="1">
      <c r="K1777" s="42"/>
      <c r="L1777" s="42"/>
      <c r="M1777" s="42"/>
    </row>
    <row r="1778" spans="11:13" ht="15.75" customHeight="1">
      <c r="K1778" s="42"/>
      <c r="L1778" s="42"/>
      <c r="M1778" s="42"/>
    </row>
    <row r="1779" spans="11:13" ht="15.75" customHeight="1">
      <c r="K1779" s="42"/>
      <c r="L1779" s="42"/>
      <c r="M1779" s="42"/>
    </row>
    <row r="1780" spans="11:13" ht="15.75" customHeight="1">
      <c r="K1780" s="42"/>
      <c r="L1780" s="42"/>
      <c r="M1780" s="42"/>
    </row>
    <row r="1781" spans="11:13" ht="15.75" customHeight="1">
      <c r="K1781" s="42"/>
      <c r="L1781" s="42"/>
      <c r="M1781" s="42"/>
    </row>
    <row r="1782" spans="11:13" ht="15.75" customHeight="1">
      <c r="K1782" s="42"/>
      <c r="L1782" s="42"/>
      <c r="M1782" s="42"/>
    </row>
    <row r="1783" spans="11:13" ht="15.75" customHeight="1">
      <c r="K1783" s="42"/>
      <c r="L1783" s="42"/>
      <c r="M1783" s="42"/>
    </row>
    <row r="1784" spans="11:13" ht="15.75" customHeight="1">
      <c r="K1784" s="42"/>
      <c r="L1784" s="42"/>
      <c r="M1784" s="42"/>
    </row>
    <row r="1785" spans="11:13" ht="15.75" customHeight="1">
      <c r="K1785" s="42"/>
      <c r="L1785" s="42"/>
      <c r="M1785" s="42"/>
    </row>
    <row r="1786" spans="11:13" ht="15.75" customHeight="1">
      <c r="K1786" s="42"/>
      <c r="L1786" s="42"/>
      <c r="M1786" s="42"/>
    </row>
    <row r="1787" spans="11:13" ht="15.75" customHeight="1">
      <c r="K1787" s="42"/>
      <c r="L1787" s="42"/>
      <c r="M1787" s="42"/>
    </row>
    <row r="1788" spans="11:13" ht="15.75" customHeight="1">
      <c r="K1788" s="42"/>
      <c r="L1788" s="42"/>
      <c r="M1788" s="42"/>
    </row>
    <row r="1789" spans="11:13" ht="15.75" customHeight="1">
      <c r="K1789" s="42"/>
      <c r="L1789" s="42"/>
      <c r="M1789" s="42"/>
    </row>
    <row r="1790" spans="11:13" ht="15.75" customHeight="1">
      <c r="K1790" s="42"/>
      <c r="L1790" s="42"/>
      <c r="M1790" s="42"/>
    </row>
    <row r="1791" spans="11:13" ht="15.75" customHeight="1">
      <c r="K1791" s="42"/>
      <c r="L1791" s="42"/>
      <c r="M1791" s="42"/>
    </row>
    <row r="1792" spans="11:13" ht="15.75" customHeight="1">
      <c r="K1792" s="42"/>
      <c r="L1792" s="42"/>
      <c r="M1792" s="42"/>
    </row>
    <row r="1793" spans="11:13" ht="15.75" customHeight="1">
      <c r="K1793" s="42"/>
      <c r="L1793" s="42"/>
      <c r="M1793" s="42"/>
    </row>
    <row r="1794" spans="11:13" ht="15.75" customHeight="1">
      <c r="K1794" s="42"/>
      <c r="L1794" s="42"/>
      <c r="M1794" s="42"/>
    </row>
    <row r="1795" spans="11:13" ht="15.75" customHeight="1">
      <c r="K1795" s="42"/>
      <c r="L1795" s="42"/>
      <c r="M1795" s="42"/>
    </row>
    <row r="1796" spans="11:13" ht="15.75" customHeight="1">
      <c r="K1796" s="42"/>
      <c r="L1796" s="42"/>
      <c r="M1796" s="42"/>
    </row>
    <row r="1797" spans="11:13" ht="15.75" customHeight="1">
      <c r="K1797" s="42"/>
      <c r="L1797" s="42"/>
      <c r="M1797" s="42"/>
    </row>
    <row r="1798" spans="11:13" ht="15.75" customHeight="1">
      <c r="K1798" s="42"/>
      <c r="L1798" s="42"/>
      <c r="M1798" s="42"/>
    </row>
    <row r="1799" spans="11:13" ht="15.75" customHeight="1">
      <c r="K1799" s="42"/>
      <c r="L1799" s="42"/>
      <c r="M1799" s="42"/>
    </row>
    <row r="1800" spans="11:13" ht="15.75" customHeight="1">
      <c r="K1800" s="42"/>
      <c r="L1800" s="42"/>
      <c r="M1800" s="42"/>
    </row>
    <row r="1801" spans="11:13" ht="15.75" customHeight="1">
      <c r="K1801" s="42"/>
      <c r="L1801" s="42"/>
      <c r="M1801" s="42"/>
    </row>
    <row r="1802" spans="11:13" ht="15.75" customHeight="1">
      <c r="K1802" s="42"/>
      <c r="L1802" s="42"/>
      <c r="M1802" s="42"/>
    </row>
    <row r="1803" spans="11:13" ht="15.75" customHeight="1">
      <c r="K1803" s="42"/>
      <c r="L1803" s="42"/>
      <c r="M1803" s="42"/>
    </row>
    <row r="1804" spans="11:13" ht="15.75" customHeight="1">
      <c r="K1804" s="42"/>
      <c r="L1804" s="42"/>
      <c r="M1804" s="42"/>
    </row>
    <row r="1805" spans="11:13" ht="15.75" customHeight="1">
      <c r="K1805" s="42"/>
      <c r="L1805" s="42"/>
      <c r="M1805" s="42"/>
    </row>
    <row r="1806" spans="11:13" ht="15.75" customHeight="1">
      <c r="K1806" s="42"/>
      <c r="L1806" s="42"/>
      <c r="M1806" s="42"/>
    </row>
    <row r="1807" spans="11:13" ht="15.75" customHeight="1">
      <c r="K1807" s="42"/>
      <c r="L1807" s="42"/>
      <c r="M1807" s="42"/>
    </row>
    <row r="1808" spans="11:13" ht="15.75" customHeight="1">
      <c r="K1808" s="42"/>
      <c r="L1808" s="42"/>
      <c r="M1808" s="42"/>
    </row>
    <row r="1809" spans="11:13" ht="15.75" customHeight="1">
      <c r="K1809" s="42"/>
      <c r="L1809" s="42"/>
      <c r="M1809" s="42"/>
    </row>
    <row r="1810" spans="11:13" ht="15.75" customHeight="1">
      <c r="K1810" s="42"/>
      <c r="L1810" s="42"/>
      <c r="M1810" s="42"/>
    </row>
    <row r="1811" spans="11:13" ht="15.75" customHeight="1">
      <c r="K1811" s="42"/>
      <c r="L1811" s="42"/>
      <c r="M1811" s="42"/>
    </row>
    <row r="1812" spans="11:13" ht="15.75" customHeight="1">
      <c r="K1812" s="42"/>
      <c r="L1812" s="42"/>
      <c r="M1812" s="42"/>
    </row>
    <row r="1813" spans="11:13" ht="15.75" customHeight="1">
      <c r="K1813" s="42"/>
      <c r="L1813" s="42"/>
      <c r="M1813" s="42"/>
    </row>
    <row r="1814" spans="11:13" ht="15.75" customHeight="1">
      <c r="K1814" s="42"/>
      <c r="L1814" s="42"/>
      <c r="M1814" s="42"/>
    </row>
    <row r="1815" spans="11:13" ht="15.75" customHeight="1">
      <c r="K1815" s="42"/>
      <c r="L1815" s="42"/>
      <c r="M1815" s="42"/>
    </row>
    <row r="1816" spans="11:13" ht="15.75" customHeight="1">
      <c r="K1816" s="42"/>
      <c r="L1816" s="42"/>
      <c r="M1816" s="42"/>
    </row>
    <row r="1817" spans="11:13" ht="15.75" customHeight="1">
      <c r="K1817" s="42"/>
      <c r="L1817" s="42"/>
      <c r="M1817" s="42"/>
    </row>
    <row r="1818" spans="11:13" ht="15.75" customHeight="1">
      <c r="K1818" s="42"/>
      <c r="L1818" s="42"/>
      <c r="M1818" s="42"/>
    </row>
    <row r="1819" spans="11:13" ht="15.75" customHeight="1">
      <c r="K1819" s="42"/>
      <c r="L1819" s="42"/>
      <c r="M1819" s="42"/>
    </row>
    <row r="1820" spans="11:13" ht="15.75" customHeight="1">
      <c r="K1820" s="42"/>
      <c r="L1820" s="42"/>
      <c r="M1820" s="42"/>
    </row>
    <row r="1821" spans="11:13" ht="15.75" customHeight="1">
      <c r="K1821" s="42"/>
      <c r="L1821" s="42"/>
      <c r="M1821" s="42"/>
    </row>
    <row r="1822" spans="11:13" ht="15.75" customHeight="1">
      <c r="K1822" s="42"/>
      <c r="L1822" s="42"/>
      <c r="M1822" s="42"/>
    </row>
    <row r="1823" spans="11:13" ht="15.75" customHeight="1">
      <c r="K1823" s="42"/>
      <c r="L1823" s="42"/>
      <c r="M1823" s="42"/>
    </row>
    <row r="1824" spans="11:13" ht="15.75" customHeight="1">
      <c r="K1824" s="42"/>
      <c r="L1824" s="42"/>
      <c r="M1824" s="42"/>
    </row>
    <row r="1825" spans="11:13" ht="15.75" customHeight="1">
      <c r="K1825" s="42"/>
      <c r="L1825" s="42"/>
      <c r="M1825" s="42"/>
    </row>
    <row r="1826" spans="11:13" ht="15.75" customHeight="1">
      <c r="K1826" s="42"/>
      <c r="L1826" s="42"/>
      <c r="M1826" s="42"/>
    </row>
    <row r="1827" spans="11:13" ht="15.75" customHeight="1">
      <c r="K1827" s="42"/>
      <c r="L1827" s="42"/>
      <c r="M1827" s="42"/>
    </row>
    <row r="1828" spans="11:13" ht="15.75" customHeight="1">
      <c r="K1828" s="42"/>
      <c r="L1828" s="42"/>
      <c r="M1828" s="42"/>
    </row>
    <row r="1829" spans="11:13" ht="15.75" customHeight="1">
      <c r="K1829" s="42"/>
      <c r="L1829" s="42"/>
      <c r="M1829" s="42"/>
    </row>
    <row r="1830" spans="11:13" ht="15.75" customHeight="1">
      <c r="K1830" s="42"/>
      <c r="L1830" s="42"/>
      <c r="M1830" s="42"/>
    </row>
    <row r="1831" spans="11:13" ht="15.75" customHeight="1">
      <c r="K1831" s="42"/>
      <c r="L1831" s="42"/>
      <c r="M1831" s="42"/>
    </row>
    <row r="1832" spans="11:13" ht="15.75" customHeight="1">
      <c r="K1832" s="42"/>
      <c r="L1832" s="42"/>
      <c r="M1832" s="42"/>
    </row>
    <row r="1833" spans="11:13" ht="15.75" customHeight="1">
      <c r="K1833" s="42"/>
      <c r="L1833" s="42"/>
      <c r="M1833" s="42"/>
    </row>
    <row r="1834" spans="11:13" ht="15.75" customHeight="1">
      <c r="K1834" s="42"/>
      <c r="L1834" s="42"/>
      <c r="M1834" s="42"/>
    </row>
    <row r="1835" spans="11:13" ht="15.75" customHeight="1">
      <c r="K1835" s="42"/>
      <c r="L1835" s="42"/>
      <c r="M1835" s="42"/>
    </row>
    <row r="1836" spans="11:13" ht="15.75" customHeight="1">
      <c r="K1836" s="42"/>
      <c r="L1836" s="42"/>
      <c r="M1836" s="42"/>
    </row>
    <row r="1837" spans="11:13" ht="15.75" customHeight="1">
      <c r="K1837" s="42"/>
      <c r="L1837" s="42"/>
      <c r="M1837" s="42"/>
    </row>
    <row r="1838" spans="11:13" ht="15.75" customHeight="1">
      <c r="K1838" s="42"/>
      <c r="L1838" s="42"/>
      <c r="M1838" s="42"/>
    </row>
    <row r="1839" spans="11:13" ht="15.75" customHeight="1">
      <c r="K1839" s="42"/>
      <c r="L1839" s="42"/>
      <c r="M1839" s="42"/>
    </row>
    <row r="1840" spans="11:13" ht="15.75" customHeight="1">
      <c r="K1840" s="42"/>
      <c r="L1840" s="42"/>
      <c r="M1840" s="42"/>
    </row>
    <row r="1841" spans="11:13" ht="15.75" customHeight="1">
      <c r="K1841" s="42"/>
      <c r="L1841" s="42"/>
      <c r="M1841" s="42"/>
    </row>
    <row r="1842" spans="11:13" ht="15.75" customHeight="1">
      <c r="K1842" s="42"/>
      <c r="L1842" s="42"/>
      <c r="M1842" s="42"/>
    </row>
    <row r="1843" spans="11:13" ht="15.75" customHeight="1">
      <c r="K1843" s="42"/>
      <c r="L1843" s="42"/>
      <c r="M1843" s="42"/>
    </row>
    <row r="1844" spans="11:13" ht="15.75" customHeight="1">
      <c r="K1844" s="42"/>
      <c r="L1844" s="42"/>
      <c r="M1844" s="42"/>
    </row>
    <row r="1845" spans="11:13" ht="15.75" customHeight="1">
      <c r="K1845" s="42"/>
      <c r="L1845" s="42"/>
      <c r="M1845" s="42"/>
    </row>
    <row r="1846" spans="11:13" ht="15.75" customHeight="1">
      <c r="K1846" s="42"/>
      <c r="L1846" s="42"/>
      <c r="M1846" s="42"/>
    </row>
    <row r="1847" spans="11:13" ht="15.75" customHeight="1">
      <c r="K1847" s="42"/>
      <c r="L1847" s="42"/>
      <c r="M1847" s="42"/>
    </row>
    <row r="1848" spans="11:13" ht="15.75" customHeight="1">
      <c r="K1848" s="42"/>
      <c r="L1848" s="42"/>
      <c r="M1848" s="42"/>
    </row>
    <row r="1849" spans="11:13" ht="15.75" customHeight="1">
      <c r="K1849" s="42"/>
      <c r="L1849" s="42"/>
      <c r="M1849" s="42"/>
    </row>
    <row r="1850" spans="11:13" ht="15.75" customHeight="1">
      <c r="K1850" s="42"/>
      <c r="L1850" s="42"/>
      <c r="M1850" s="42"/>
    </row>
    <row r="1851" spans="11:13" ht="15.75" customHeight="1">
      <c r="K1851" s="42"/>
      <c r="L1851" s="42"/>
      <c r="M1851" s="42"/>
    </row>
    <row r="1852" spans="11:13" ht="15.75" customHeight="1">
      <c r="K1852" s="42"/>
      <c r="L1852" s="42"/>
      <c r="M1852" s="42"/>
    </row>
    <row r="1853" spans="11:13" ht="15.75" customHeight="1">
      <c r="K1853" s="42"/>
      <c r="L1853" s="42"/>
      <c r="M1853" s="42"/>
    </row>
    <row r="1854" spans="11:13" ht="15.75" customHeight="1">
      <c r="K1854" s="42"/>
      <c r="L1854" s="42"/>
      <c r="M1854" s="42"/>
    </row>
    <row r="1855" spans="11:13" ht="15.75" customHeight="1">
      <c r="K1855" s="42"/>
      <c r="L1855" s="42"/>
      <c r="M1855" s="42"/>
    </row>
    <row r="1856" spans="11:13" ht="15.75" customHeight="1">
      <c r="K1856" s="42"/>
      <c r="L1856" s="42"/>
      <c r="M1856" s="42"/>
    </row>
    <row r="1857" spans="11:13" ht="15.75" customHeight="1">
      <c r="K1857" s="42"/>
      <c r="L1857" s="42"/>
      <c r="M1857" s="42"/>
    </row>
    <row r="1858" spans="11:13" ht="15.75" customHeight="1">
      <c r="K1858" s="42"/>
      <c r="L1858" s="42"/>
      <c r="M1858" s="42"/>
    </row>
    <row r="1859" spans="11:13" ht="15.75" customHeight="1">
      <c r="K1859" s="42"/>
      <c r="L1859" s="42"/>
      <c r="M1859" s="42"/>
    </row>
    <row r="1860" spans="11:13" ht="15.75" customHeight="1">
      <c r="K1860" s="42"/>
      <c r="L1860" s="42"/>
      <c r="M1860" s="42"/>
    </row>
    <row r="1861" spans="11:13" ht="15.75" customHeight="1">
      <c r="K1861" s="42"/>
      <c r="L1861" s="42"/>
      <c r="M1861" s="42"/>
    </row>
    <row r="1862" spans="11:13" ht="15.75" customHeight="1">
      <c r="K1862" s="42"/>
      <c r="L1862" s="42"/>
      <c r="M1862" s="42"/>
    </row>
    <row r="1863" spans="11:13" ht="15.75" customHeight="1">
      <c r="K1863" s="42"/>
      <c r="L1863" s="42"/>
      <c r="M1863" s="42"/>
    </row>
    <row r="1864" spans="11:13" ht="15.75" customHeight="1">
      <c r="K1864" s="42"/>
      <c r="L1864" s="42"/>
      <c r="M1864" s="42"/>
    </row>
    <row r="1865" spans="11:13" ht="15.75" customHeight="1">
      <c r="K1865" s="42"/>
      <c r="L1865" s="42"/>
      <c r="M1865" s="42"/>
    </row>
    <row r="1866" spans="11:13" ht="15.75" customHeight="1">
      <c r="K1866" s="42"/>
      <c r="L1866" s="42"/>
      <c r="M1866" s="42"/>
    </row>
    <row r="1867" spans="11:13" ht="15.75" customHeight="1">
      <c r="K1867" s="42"/>
      <c r="L1867" s="42"/>
      <c r="M1867" s="42"/>
    </row>
    <row r="1868" spans="11:13" ht="15.75" customHeight="1">
      <c r="K1868" s="42"/>
      <c r="L1868" s="42"/>
      <c r="M1868" s="42"/>
    </row>
    <row r="1869" spans="11:13" ht="15.75" customHeight="1">
      <c r="K1869" s="42"/>
      <c r="L1869" s="42"/>
      <c r="M1869" s="42"/>
    </row>
    <row r="1870" spans="11:13" ht="15.75" customHeight="1">
      <c r="K1870" s="42"/>
      <c r="L1870" s="42"/>
      <c r="M1870" s="42"/>
    </row>
    <row r="1871" spans="11:13" ht="15.75" customHeight="1">
      <c r="K1871" s="42"/>
      <c r="L1871" s="42"/>
      <c r="M1871" s="42"/>
    </row>
    <row r="1872" spans="11:13" ht="15.75" customHeight="1">
      <c r="K1872" s="42"/>
      <c r="L1872" s="42"/>
      <c r="M1872" s="42"/>
    </row>
    <row r="1873" spans="11:13" ht="15.75" customHeight="1">
      <c r="K1873" s="42"/>
      <c r="L1873" s="42"/>
      <c r="M1873" s="42"/>
    </row>
    <row r="1874" spans="11:13" ht="15.75" customHeight="1">
      <c r="K1874" s="42"/>
      <c r="L1874" s="42"/>
      <c r="M1874" s="42"/>
    </row>
    <row r="1875" spans="11:13" ht="15.75" customHeight="1">
      <c r="K1875" s="42"/>
      <c r="L1875" s="42"/>
      <c r="M1875" s="42"/>
    </row>
    <row r="1876" spans="11:13" ht="15.75" customHeight="1">
      <c r="K1876" s="42"/>
      <c r="L1876" s="42"/>
      <c r="M1876" s="42"/>
    </row>
    <row r="1877" spans="11:13" ht="15.75" customHeight="1">
      <c r="K1877" s="42"/>
      <c r="L1877" s="42"/>
      <c r="M1877" s="42"/>
    </row>
    <row r="1878" spans="11:13" ht="15.75" customHeight="1">
      <c r="K1878" s="42"/>
      <c r="L1878" s="42"/>
      <c r="M1878" s="42"/>
    </row>
    <row r="1879" spans="11:13" ht="15.75" customHeight="1">
      <c r="K1879" s="42"/>
      <c r="L1879" s="42"/>
      <c r="M1879" s="42"/>
    </row>
    <row r="1880" spans="11:13" ht="15.75" customHeight="1">
      <c r="K1880" s="42"/>
      <c r="L1880" s="42"/>
      <c r="M1880" s="42"/>
    </row>
    <row r="1881" spans="11:13" ht="15.75" customHeight="1">
      <c r="K1881" s="42"/>
      <c r="L1881" s="42"/>
      <c r="M1881" s="42"/>
    </row>
    <row r="1882" spans="11:13" ht="15.75" customHeight="1">
      <c r="K1882" s="42"/>
      <c r="L1882" s="42"/>
      <c r="M1882" s="42"/>
    </row>
    <row r="1883" spans="11:13" ht="15.75" customHeight="1">
      <c r="K1883" s="42"/>
      <c r="L1883" s="42"/>
      <c r="M1883" s="42"/>
    </row>
    <row r="1884" spans="11:13" ht="15.75" customHeight="1">
      <c r="K1884" s="42"/>
      <c r="L1884" s="42"/>
      <c r="M1884" s="42"/>
    </row>
    <row r="1885" spans="11:13" ht="15.75" customHeight="1">
      <c r="K1885" s="42"/>
      <c r="L1885" s="42"/>
      <c r="M1885" s="42"/>
    </row>
    <row r="1886" spans="11:13" ht="15.75" customHeight="1">
      <c r="K1886" s="42"/>
      <c r="L1886" s="42"/>
      <c r="M1886" s="42"/>
    </row>
    <row r="1887" spans="11:13" ht="15.75" customHeight="1">
      <c r="K1887" s="42"/>
      <c r="L1887" s="42"/>
      <c r="M1887" s="42"/>
    </row>
    <row r="1888" spans="11:13" ht="15.75" customHeight="1">
      <c r="K1888" s="42"/>
      <c r="L1888" s="42"/>
      <c r="M1888" s="42"/>
    </row>
    <row r="1889" spans="11:13" ht="15.75" customHeight="1">
      <c r="K1889" s="42"/>
      <c r="L1889" s="42"/>
      <c r="M1889" s="42"/>
    </row>
    <row r="1890" spans="11:13" ht="15.75" customHeight="1">
      <c r="K1890" s="42"/>
      <c r="L1890" s="42"/>
      <c r="M1890" s="42"/>
    </row>
    <row r="1891" spans="11:13" ht="15.75" customHeight="1">
      <c r="K1891" s="42"/>
      <c r="L1891" s="42"/>
      <c r="M1891" s="42"/>
    </row>
    <row r="1892" spans="11:13" ht="15.75" customHeight="1">
      <c r="K1892" s="42"/>
      <c r="L1892" s="42"/>
      <c r="M1892" s="42"/>
    </row>
    <row r="1893" spans="11:13" ht="15.75" customHeight="1">
      <c r="K1893" s="42"/>
      <c r="L1893" s="42"/>
      <c r="M1893" s="42"/>
    </row>
    <row r="1894" spans="11:13" ht="15.75" customHeight="1">
      <c r="K1894" s="42"/>
      <c r="L1894" s="42"/>
      <c r="M1894" s="42"/>
    </row>
    <row r="1895" spans="11:13" ht="15.75" customHeight="1">
      <c r="K1895" s="42"/>
      <c r="L1895" s="42"/>
      <c r="M1895" s="42"/>
    </row>
    <row r="1896" spans="11:13" ht="15.75" customHeight="1">
      <c r="K1896" s="42"/>
      <c r="L1896" s="42"/>
      <c r="M1896" s="42"/>
    </row>
    <row r="1897" spans="11:13" ht="15.75" customHeight="1">
      <c r="K1897" s="42"/>
      <c r="L1897" s="42"/>
      <c r="M1897" s="42"/>
    </row>
    <row r="1898" spans="11:13" ht="15.75" customHeight="1">
      <c r="K1898" s="42"/>
      <c r="L1898" s="42"/>
      <c r="M1898" s="42"/>
    </row>
    <row r="1899" spans="11:13" ht="15.75" customHeight="1">
      <c r="K1899" s="42"/>
      <c r="L1899" s="42"/>
      <c r="M1899" s="42"/>
    </row>
    <row r="1900" spans="11:13" ht="15.75" customHeight="1">
      <c r="K1900" s="42"/>
      <c r="L1900" s="42"/>
      <c r="M1900" s="42"/>
    </row>
    <row r="1901" spans="11:13" ht="15.75" customHeight="1">
      <c r="K1901" s="42"/>
      <c r="L1901" s="42"/>
      <c r="M1901" s="42"/>
    </row>
    <row r="1902" spans="11:13" ht="15.75" customHeight="1">
      <c r="K1902" s="42"/>
      <c r="L1902" s="42"/>
      <c r="M1902" s="42"/>
    </row>
    <row r="1903" spans="11:13" ht="15.75" customHeight="1">
      <c r="K1903" s="42"/>
      <c r="L1903" s="42"/>
      <c r="M1903" s="42"/>
    </row>
    <row r="1904" spans="11:13" ht="15.75" customHeight="1">
      <c r="K1904" s="42"/>
      <c r="L1904" s="42"/>
      <c r="M1904" s="42"/>
    </row>
    <row r="1905" spans="11:13" ht="15.75" customHeight="1">
      <c r="K1905" s="42"/>
      <c r="L1905" s="42"/>
      <c r="M1905" s="42"/>
    </row>
    <row r="1906" spans="11:13" ht="15.75" customHeight="1">
      <c r="K1906" s="42"/>
      <c r="L1906" s="42"/>
      <c r="M1906" s="42"/>
    </row>
    <row r="1907" spans="11:13" ht="15.75" customHeight="1">
      <c r="K1907" s="42"/>
      <c r="L1907" s="42"/>
      <c r="M1907" s="42"/>
    </row>
    <row r="1908" spans="11:13" ht="15.75" customHeight="1">
      <c r="K1908" s="42"/>
      <c r="L1908" s="42"/>
      <c r="M1908" s="42"/>
    </row>
    <row r="1909" spans="11:13" ht="15.75" customHeight="1">
      <c r="K1909" s="42"/>
      <c r="L1909" s="42"/>
      <c r="M1909" s="42"/>
    </row>
    <row r="1910" spans="11:13" ht="15.75" customHeight="1">
      <c r="K1910" s="42"/>
      <c r="L1910" s="42"/>
      <c r="M1910" s="42"/>
    </row>
    <row r="1911" spans="11:13" ht="15.75" customHeight="1">
      <c r="K1911" s="42"/>
      <c r="L1911" s="42"/>
      <c r="M1911" s="42"/>
    </row>
    <row r="1912" spans="11:13" ht="15.75" customHeight="1">
      <c r="K1912" s="42"/>
      <c r="L1912" s="42"/>
      <c r="M1912" s="42"/>
    </row>
    <row r="1913" spans="11:13" ht="15.75" customHeight="1">
      <c r="K1913" s="42"/>
      <c r="L1913" s="42"/>
      <c r="M1913" s="42"/>
    </row>
    <row r="1914" spans="11:13" ht="15.75" customHeight="1">
      <c r="K1914" s="42"/>
      <c r="L1914" s="42"/>
      <c r="M1914" s="42"/>
    </row>
    <row r="1915" spans="11:13" ht="15.75" customHeight="1">
      <c r="K1915" s="42"/>
      <c r="L1915" s="42"/>
      <c r="M1915" s="42"/>
    </row>
    <row r="1916" spans="11:13" ht="15.75" customHeight="1">
      <c r="K1916" s="42"/>
      <c r="L1916" s="42"/>
      <c r="M1916" s="42"/>
    </row>
    <row r="1917" spans="11:13" ht="15.75" customHeight="1">
      <c r="K1917" s="42"/>
      <c r="L1917" s="42"/>
      <c r="M1917" s="42"/>
    </row>
    <row r="1918" spans="11:13" ht="15.75" customHeight="1">
      <c r="K1918" s="42"/>
      <c r="L1918" s="42"/>
      <c r="M1918" s="42"/>
    </row>
    <row r="1919" spans="11:13" ht="15.75" customHeight="1">
      <c r="K1919" s="42"/>
      <c r="L1919" s="42"/>
      <c r="M1919" s="42"/>
    </row>
    <row r="1920" spans="11:13" ht="15.75" customHeight="1">
      <c r="K1920" s="42"/>
      <c r="L1920" s="42"/>
      <c r="M1920" s="42"/>
    </row>
    <row r="1921" spans="11:13" ht="15.75" customHeight="1">
      <c r="K1921" s="42"/>
      <c r="L1921" s="42"/>
      <c r="M1921" s="42"/>
    </row>
    <row r="1922" spans="11:13" ht="15.75" customHeight="1">
      <c r="K1922" s="42"/>
      <c r="L1922" s="42"/>
      <c r="M1922" s="42"/>
    </row>
    <row r="1923" spans="11:13" ht="15.75" customHeight="1">
      <c r="K1923" s="42"/>
      <c r="L1923" s="42"/>
      <c r="M1923" s="42"/>
    </row>
    <row r="1924" spans="11:13" ht="15.75" customHeight="1">
      <c r="K1924" s="42"/>
      <c r="L1924" s="42"/>
      <c r="M1924" s="42"/>
    </row>
    <row r="1925" spans="11:13" ht="15.75" customHeight="1">
      <c r="K1925" s="42"/>
      <c r="L1925" s="42"/>
      <c r="M1925" s="42"/>
    </row>
    <row r="1926" spans="11:13" ht="15.75" customHeight="1">
      <c r="K1926" s="42"/>
      <c r="L1926" s="42"/>
      <c r="M1926" s="42"/>
    </row>
    <row r="1927" spans="11:13" ht="15.75" customHeight="1">
      <c r="K1927" s="42"/>
      <c r="L1927" s="42"/>
      <c r="M1927" s="42"/>
    </row>
    <row r="1928" spans="11:13" ht="15.75" customHeight="1">
      <c r="K1928" s="42"/>
      <c r="L1928" s="42"/>
      <c r="M1928" s="42"/>
    </row>
    <row r="1929" spans="11:13" ht="15.75" customHeight="1">
      <c r="K1929" s="42"/>
      <c r="L1929" s="42"/>
      <c r="M1929" s="42"/>
    </row>
    <row r="1930" spans="11:13" ht="15.75" customHeight="1">
      <c r="K1930" s="42"/>
      <c r="L1930" s="42"/>
      <c r="M1930" s="42"/>
    </row>
    <row r="1931" spans="11:13" ht="15.75" customHeight="1">
      <c r="K1931" s="42"/>
      <c r="L1931" s="42"/>
      <c r="M1931" s="42"/>
    </row>
    <row r="1932" spans="11:13" ht="15.75" customHeight="1">
      <c r="K1932" s="42"/>
      <c r="L1932" s="42"/>
      <c r="M1932" s="42"/>
    </row>
    <row r="1933" spans="11:13" ht="15.75" customHeight="1">
      <c r="K1933" s="42"/>
      <c r="L1933" s="42"/>
      <c r="M1933" s="42"/>
    </row>
    <row r="1934" spans="11:13" ht="15.75" customHeight="1">
      <c r="K1934" s="42"/>
      <c r="L1934" s="42"/>
      <c r="M1934" s="42"/>
    </row>
    <row r="1935" spans="11:13" ht="15.75" customHeight="1">
      <c r="K1935" s="42"/>
      <c r="L1935" s="42"/>
      <c r="M1935" s="42"/>
    </row>
    <row r="1936" spans="11:13" ht="15.75" customHeight="1">
      <c r="K1936" s="42"/>
      <c r="L1936" s="42"/>
      <c r="M1936" s="42"/>
    </row>
    <row r="1937" spans="11:13" ht="15.75" customHeight="1">
      <c r="K1937" s="42"/>
      <c r="L1937" s="42"/>
      <c r="M1937" s="42"/>
    </row>
    <row r="1938" spans="11:13" ht="15.75" customHeight="1">
      <c r="K1938" s="42"/>
      <c r="L1938" s="42"/>
      <c r="M1938" s="42"/>
    </row>
    <row r="1939" spans="11:13" ht="15.75" customHeight="1">
      <c r="K1939" s="42"/>
      <c r="L1939" s="42"/>
      <c r="M1939" s="42"/>
    </row>
    <row r="1940" spans="11:13" ht="15.75" customHeight="1">
      <c r="K1940" s="42"/>
      <c r="L1940" s="42"/>
      <c r="M1940" s="42"/>
    </row>
    <row r="1941" spans="11:13" ht="15.75" customHeight="1">
      <c r="K1941" s="42"/>
      <c r="L1941" s="42"/>
      <c r="M1941" s="42"/>
    </row>
    <row r="1942" spans="11:13" ht="15.75" customHeight="1">
      <c r="K1942" s="42"/>
      <c r="L1942" s="42"/>
      <c r="M1942" s="42"/>
    </row>
    <row r="1943" spans="11:13" ht="15.75" customHeight="1">
      <c r="K1943" s="42"/>
      <c r="L1943" s="42"/>
      <c r="M1943" s="42"/>
    </row>
    <row r="1944" spans="11:13" ht="15.75" customHeight="1">
      <c r="K1944" s="42"/>
      <c r="L1944" s="42"/>
      <c r="M1944" s="42"/>
    </row>
    <row r="1945" spans="11:13" ht="15.75" customHeight="1">
      <c r="K1945" s="42"/>
      <c r="L1945" s="42"/>
      <c r="M1945" s="42"/>
    </row>
    <row r="1946" spans="11:13" ht="15.75" customHeight="1">
      <c r="K1946" s="42"/>
      <c r="L1946" s="42"/>
      <c r="M1946" s="42"/>
    </row>
    <row r="1947" spans="11:13" ht="15.75" customHeight="1">
      <c r="K1947" s="42"/>
      <c r="L1947" s="42"/>
      <c r="M1947" s="42"/>
    </row>
    <row r="1948" spans="11:13" ht="15.75" customHeight="1">
      <c r="K1948" s="42"/>
      <c r="L1948" s="42"/>
      <c r="M1948" s="42"/>
    </row>
    <row r="1949" spans="11:13" ht="15.75" customHeight="1">
      <c r="K1949" s="42"/>
      <c r="L1949" s="42"/>
      <c r="M1949" s="42"/>
    </row>
    <row r="1950" spans="11:13" ht="15.75" customHeight="1">
      <c r="K1950" s="42"/>
      <c r="L1950" s="42"/>
      <c r="M1950" s="42"/>
    </row>
    <row r="1951" spans="11:13" ht="15.75" customHeight="1">
      <c r="K1951" s="42"/>
      <c r="L1951" s="42"/>
      <c r="M1951" s="42"/>
    </row>
    <row r="1952" spans="11:13" ht="15.75" customHeight="1">
      <c r="K1952" s="42"/>
      <c r="L1952" s="42"/>
      <c r="M1952" s="42"/>
    </row>
    <row r="1953" spans="11:13" ht="15.75" customHeight="1">
      <c r="K1953" s="42"/>
      <c r="L1953" s="42"/>
      <c r="M1953" s="42"/>
    </row>
    <row r="1954" spans="11:13" ht="15.75" customHeight="1">
      <c r="K1954" s="42"/>
      <c r="L1954" s="42"/>
      <c r="M1954" s="42"/>
    </row>
    <row r="1955" spans="11:13" ht="15.75" customHeight="1">
      <c r="K1955" s="42"/>
      <c r="L1955" s="42"/>
      <c r="M1955" s="42"/>
    </row>
    <row r="1956" spans="11:13" ht="15.75" customHeight="1">
      <c r="K1956" s="42"/>
      <c r="L1956" s="42"/>
      <c r="M1956" s="42"/>
    </row>
    <row r="1957" spans="11:13" ht="15.75" customHeight="1">
      <c r="K1957" s="42"/>
      <c r="L1957" s="42"/>
      <c r="M1957" s="42"/>
    </row>
    <row r="1958" spans="11:13" ht="15.75" customHeight="1">
      <c r="K1958" s="42"/>
      <c r="L1958" s="42"/>
      <c r="M1958" s="42"/>
    </row>
    <row r="1959" spans="11:13" ht="15.75" customHeight="1">
      <c r="K1959" s="42"/>
      <c r="L1959" s="42"/>
      <c r="M1959" s="42"/>
    </row>
    <row r="1960" spans="11:13" ht="15.75" customHeight="1">
      <c r="K1960" s="42"/>
      <c r="L1960" s="42"/>
      <c r="M1960" s="42"/>
    </row>
    <row r="1961" spans="11:13" ht="15.75" customHeight="1">
      <c r="K1961" s="42"/>
      <c r="L1961" s="42"/>
      <c r="M1961" s="42"/>
    </row>
    <row r="1962" spans="11:13" ht="15.75" customHeight="1">
      <c r="K1962" s="42"/>
      <c r="L1962" s="42"/>
      <c r="M1962" s="42"/>
    </row>
    <row r="1963" spans="11:13" ht="15.75" customHeight="1">
      <c r="K1963" s="42"/>
      <c r="L1963" s="42"/>
      <c r="M1963" s="42"/>
    </row>
    <row r="1964" spans="11:13" ht="15.75" customHeight="1">
      <c r="K1964" s="42"/>
      <c r="L1964" s="42"/>
      <c r="M1964" s="42"/>
    </row>
    <row r="1965" spans="11:13" ht="15.75" customHeight="1">
      <c r="K1965" s="42"/>
      <c r="L1965" s="42"/>
      <c r="M1965" s="42"/>
    </row>
    <row r="1966" spans="11:13" ht="15.75" customHeight="1">
      <c r="K1966" s="42"/>
      <c r="L1966" s="42"/>
      <c r="M1966" s="42"/>
    </row>
    <row r="1967" spans="11:13" ht="15.75" customHeight="1">
      <c r="K1967" s="42"/>
      <c r="L1967" s="42"/>
      <c r="M1967" s="42"/>
    </row>
    <row r="1968" spans="11:13" ht="15.75" customHeight="1">
      <c r="K1968" s="42"/>
      <c r="L1968" s="42"/>
      <c r="M1968" s="42"/>
    </row>
    <row r="1969" spans="11:13" ht="15.75" customHeight="1">
      <c r="K1969" s="42"/>
      <c r="L1969" s="42"/>
      <c r="M1969" s="42"/>
    </row>
    <row r="1970" spans="11:13" ht="15.75" customHeight="1">
      <c r="K1970" s="42"/>
      <c r="L1970" s="42"/>
      <c r="M1970" s="42"/>
    </row>
    <row r="1971" spans="11:13" ht="15.75" customHeight="1">
      <c r="K1971" s="42"/>
      <c r="L1971" s="42"/>
      <c r="M1971" s="42"/>
    </row>
    <row r="1972" spans="11:13" ht="15.75" customHeight="1">
      <c r="K1972" s="42"/>
      <c r="L1972" s="42"/>
      <c r="M1972" s="42"/>
    </row>
    <row r="1973" spans="11:13" ht="15.75" customHeight="1">
      <c r="K1973" s="42"/>
      <c r="L1973" s="42"/>
      <c r="M1973" s="42"/>
    </row>
    <row r="1974" spans="11:13" ht="15.75" customHeight="1">
      <c r="K1974" s="42"/>
      <c r="L1974" s="42"/>
      <c r="M1974" s="42"/>
    </row>
    <row r="1975" spans="11:13" ht="15.75" customHeight="1">
      <c r="K1975" s="42"/>
      <c r="L1975" s="42"/>
      <c r="M1975" s="42"/>
    </row>
    <row r="1976" spans="11:13" ht="15.75" customHeight="1">
      <c r="K1976" s="42"/>
      <c r="L1976" s="42"/>
      <c r="M1976" s="42"/>
    </row>
    <row r="1977" spans="11:13" ht="15.75" customHeight="1">
      <c r="K1977" s="42"/>
      <c r="L1977" s="42"/>
      <c r="M1977" s="42"/>
    </row>
    <row r="1978" spans="11:13" ht="15.75" customHeight="1">
      <c r="K1978" s="42"/>
      <c r="L1978" s="42"/>
      <c r="M1978" s="42"/>
    </row>
    <row r="1979" spans="11:13" ht="15.75" customHeight="1">
      <c r="K1979" s="42"/>
      <c r="L1979" s="42"/>
      <c r="M1979" s="42"/>
    </row>
    <row r="1980" spans="11:13" ht="15.75" customHeight="1">
      <c r="K1980" s="42"/>
      <c r="L1980" s="42"/>
      <c r="M1980" s="42"/>
    </row>
    <row r="1981" spans="11:13" ht="15.75" customHeight="1">
      <c r="K1981" s="42"/>
      <c r="L1981" s="42"/>
      <c r="M1981" s="42"/>
    </row>
    <row r="1982" spans="11:13" ht="15.75" customHeight="1">
      <c r="K1982" s="42"/>
      <c r="L1982" s="42"/>
      <c r="M1982" s="42"/>
    </row>
    <row r="1983" spans="11:13" ht="15.75" customHeight="1">
      <c r="K1983" s="42"/>
      <c r="L1983" s="42"/>
      <c r="M1983" s="42"/>
    </row>
    <row r="1984" spans="11:13" ht="15.75" customHeight="1">
      <c r="K1984" s="42"/>
      <c r="L1984" s="42"/>
      <c r="M1984" s="42"/>
    </row>
    <row r="1985" spans="11:13" ht="15.75" customHeight="1">
      <c r="K1985" s="42"/>
      <c r="L1985" s="42"/>
      <c r="M1985" s="42"/>
    </row>
    <row r="1986" spans="11:13" ht="15.75" customHeight="1">
      <c r="K1986" s="42"/>
      <c r="L1986" s="42"/>
      <c r="M1986" s="42"/>
    </row>
    <row r="1987" spans="11:13" ht="15.75" customHeight="1">
      <c r="K1987" s="42"/>
      <c r="L1987" s="42"/>
      <c r="M1987" s="42"/>
    </row>
    <row r="1988" spans="11:13" ht="15.75" customHeight="1">
      <c r="K1988" s="42"/>
      <c r="L1988" s="42"/>
      <c r="M1988" s="42"/>
    </row>
    <row r="1989" spans="11:13" ht="15.75" customHeight="1">
      <c r="K1989" s="42"/>
      <c r="L1989" s="42"/>
      <c r="M1989" s="42"/>
    </row>
    <row r="1990" spans="11:13" ht="15.75" customHeight="1">
      <c r="K1990" s="42"/>
      <c r="L1990" s="42"/>
      <c r="M1990" s="42"/>
    </row>
    <row r="1991" spans="11:13" ht="15.75" customHeight="1">
      <c r="K1991" s="42"/>
      <c r="L1991" s="42"/>
      <c r="M1991" s="42"/>
    </row>
    <row r="1992" spans="11:13" ht="15.75" customHeight="1">
      <c r="K1992" s="42"/>
      <c r="L1992" s="42"/>
      <c r="M1992" s="42"/>
    </row>
    <row r="1993" spans="11:13" ht="15.75" customHeight="1">
      <c r="K1993" s="42"/>
      <c r="L1993" s="42"/>
      <c r="M1993" s="42"/>
    </row>
    <row r="1994" spans="11:13" ht="15.75" customHeight="1">
      <c r="K1994" s="42"/>
      <c r="L1994" s="42"/>
      <c r="M1994" s="42"/>
    </row>
    <row r="1995" spans="11:13" ht="15.75" customHeight="1">
      <c r="K1995" s="42"/>
      <c r="L1995" s="42"/>
      <c r="M1995" s="42"/>
    </row>
    <row r="1996" spans="11:13" ht="15.75" customHeight="1">
      <c r="K1996" s="42"/>
      <c r="L1996" s="42"/>
      <c r="M1996" s="42"/>
    </row>
    <row r="1997" spans="11:13" ht="15.75" customHeight="1">
      <c r="K1997" s="42"/>
      <c r="L1997" s="42"/>
      <c r="M1997" s="42"/>
    </row>
    <row r="1998" spans="11:13" ht="15.75" customHeight="1">
      <c r="K1998" s="42"/>
      <c r="L1998" s="42"/>
      <c r="M1998" s="42"/>
    </row>
    <row r="1999" spans="11:13" ht="15.75" customHeight="1">
      <c r="K1999" s="42"/>
      <c r="L1999" s="42"/>
      <c r="M1999" s="42"/>
    </row>
    <row r="2000" spans="11:13" ht="15.75" customHeight="1">
      <c r="K2000" s="42"/>
      <c r="L2000" s="42"/>
      <c r="M2000" s="42"/>
    </row>
    <row r="2001" spans="11:13" ht="15.75" customHeight="1">
      <c r="K2001" s="42"/>
      <c r="L2001" s="42"/>
      <c r="M2001" s="42"/>
    </row>
    <row r="2002" spans="11:13" ht="15.75" customHeight="1">
      <c r="K2002" s="42"/>
      <c r="L2002" s="42"/>
      <c r="M2002" s="42"/>
    </row>
    <row r="2003" spans="11:13" ht="15.75" customHeight="1">
      <c r="K2003" s="42"/>
      <c r="L2003" s="42"/>
      <c r="M2003" s="42"/>
    </row>
    <row r="2004" spans="11:13" ht="15.75" customHeight="1">
      <c r="K2004" s="42"/>
      <c r="L2004" s="42"/>
      <c r="M2004" s="42"/>
    </row>
    <row r="2005" spans="11:13" ht="15.75" customHeight="1">
      <c r="K2005" s="42"/>
      <c r="L2005" s="42"/>
      <c r="M2005" s="42"/>
    </row>
    <row r="2006" spans="11:13" ht="15.75" customHeight="1">
      <c r="K2006" s="42"/>
      <c r="L2006" s="42"/>
      <c r="M2006" s="42"/>
    </row>
    <row r="2007" spans="11:13" ht="15.75" customHeight="1">
      <c r="K2007" s="42"/>
      <c r="L2007" s="42"/>
      <c r="M2007" s="42"/>
    </row>
    <row r="2008" spans="11:13" ht="15.75" customHeight="1">
      <c r="K2008" s="42"/>
      <c r="L2008" s="42"/>
      <c r="M2008" s="42"/>
    </row>
    <row r="2009" spans="11:13" ht="15.75" customHeight="1">
      <c r="K2009" s="42"/>
      <c r="L2009" s="42"/>
      <c r="M2009" s="42"/>
    </row>
    <row r="2010" spans="11:13" ht="15.75" customHeight="1">
      <c r="K2010" s="42"/>
      <c r="L2010" s="42"/>
      <c r="M2010" s="42"/>
    </row>
    <row r="2011" spans="11:13" ht="15.75" customHeight="1">
      <c r="K2011" s="42"/>
      <c r="L2011" s="42"/>
      <c r="M2011" s="42"/>
    </row>
    <row r="2012" spans="11:13" ht="15.75" customHeight="1">
      <c r="K2012" s="42"/>
      <c r="L2012" s="42"/>
      <c r="M2012" s="42"/>
    </row>
    <row r="2013" spans="11:13" ht="15.75" customHeight="1">
      <c r="K2013" s="42"/>
      <c r="L2013" s="42"/>
      <c r="M2013" s="42"/>
    </row>
    <row r="2014" spans="11:13" ht="15.75" customHeight="1">
      <c r="K2014" s="42"/>
      <c r="L2014" s="42"/>
      <c r="M2014" s="42"/>
    </row>
    <row r="2015" spans="11:13" ht="15.75" customHeight="1">
      <c r="K2015" s="42"/>
      <c r="L2015" s="42"/>
      <c r="M2015" s="42"/>
    </row>
    <row r="2016" spans="11:13" ht="15.75" customHeight="1">
      <c r="K2016" s="42"/>
      <c r="L2016" s="42"/>
      <c r="M2016" s="42"/>
    </row>
    <row r="2017" spans="11:13" ht="15.75" customHeight="1">
      <c r="K2017" s="42"/>
      <c r="L2017" s="42"/>
      <c r="M2017" s="42"/>
    </row>
    <row r="2018" spans="11:13" ht="15.75" customHeight="1">
      <c r="K2018" s="42"/>
      <c r="L2018" s="42"/>
      <c r="M2018" s="42"/>
    </row>
    <row r="2019" spans="11:13" ht="15.75" customHeight="1">
      <c r="K2019" s="42"/>
      <c r="L2019" s="42"/>
      <c r="M2019" s="42"/>
    </row>
    <row r="2020" spans="11:13" ht="15.75" customHeight="1">
      <c r="K2020" s="42"/>
      <c r="L2020" s="42"/>
      <c r="M2020" s="42"/>
    </row>
    <row r="2021" spans="11:13" ht="15.75" customHeight="1">
      <c r="K2021" s="42"/>
      <c r="L2021" s="42"/>
      <c r="M2021" s="42"/>
    </row>
    <row r="2022" spans="11:13" ht="15.75" customHeight="1">
      <c r="K2022" s="42"/>
      <c r="L2022" s="42"/>
      <c r="M2022" s="42"/>
    </row>
    <row r="2023" spans="11:13" ht="15.75" customHeight="1">
      <c r="K2023" s="42"/>
      <c r="L2023" s="42"/>
      <c r="M2023" s="42"/>
    </row>
    <row r="2024" spans="11:13" ht="15.75" customHeight="1">
      <c r="K2024" s="42"/>
      <c r="L2024" s="42"/>
      <c r="M2024" s="42"/>
    </row>
    <row r="2025" spans="11:13" ht="15.75" customHeight="1">
      <c r="K2025" s="42"/>
      <c r="L2025" s="42"/>
      <c r="M2025" s="42"/>
    </row>
    <row r="2026" spans="11:13" ht="15.75" customHeight="1">
      <c r="K2026" s="42"/>
      <c r="L2026" s="42"/>
      <c r="M2026" s="42"/>
    </row>
    <row r="2027" spans="11:13" ht="15.75" customHeight="1">
      <c r="K2027" s="42"/>
      <c r="L2027" s="42"/>
      <c r="M2027" s="42"/>
    </row>
    <row r="2028" spans="11:13" ht="15.75" customHeight="1">
      <c r="K2028" s="42"/>
      <c r="L2028" s="42"/>
      <c r="M2028" s="42"/>
    </row>
    <row r="2029" spans="11:13" ht="15.75" customHeight="1">
      <c r="K2029" s="42"/>
      <c r="L2029" s="42"/>
      <c r="M2029" s="42"/>
    </row>
    <row r="2030" spans="11:13" ht="15.75" customHeight="1">
      <c r="K2030" s="42"/>
      <c r="L2030" s="42"/>
      <c r="M2030" s="42"/>
    </row>
    <row r="2031" spans="11:13" ht="15.75" customHeight="1">
      <c r="K2031" s="42"/>
      <c r="L2031" s="42"/>
      <c r="M2031" s="42"/>
    </row>
    <row r="2032" spans="11:13" ht="15.75" customHeight="1">
      <c r="K2032" s="42"/>
      <c r="L2032" s="42"/>
      <c r="M2032" s="42"/>
    </row>
    <row r="2033" spans="11:13" ht="15.75" customHeight="1">
      <c r="K2033" s="42"/>
      <c r="L2033" s="42"/>
      <c r="M2033" s="42"/>
    </row>
    <row r="2034" spans="11:13" ht="15.75" customHeight="1">
      <c r="K2034" s="42"/>
      <c r="L2034" s="42"/>
      <c r="M2034" s="42"/>
    </row>
    <row r="2035" spans="11:13" ht="15.75" customHeight="1">
      <c r="K2035" s="42"/>
      <c r="L2035" s="42"/>
      <c r="M2035" s="42"/>
    </row>
    <row r="2036" spans="11:13" ht="15.75" customHeight="1">
      <c r="K2036" s="42"/>
      <c r="L2036" s="42"/>
      <c r="M2036" s="42"/>
    </row>
    <row r="2037" spans="11:13" ht="15.75" customHeight="1">
      <c r="K2037" s="42"/>
      <c r="L2037" s="42"/>
      <c r="M2037" s="42"/>
    </row>
    <row r="2038" spans="11:13" ht="15.75" customHeight="1">
      <c r="K2038" s="42"/>
      <c r="L2038" s="42"/>
      <c r="M2038" s="42"/>
    </row>
    <row r="2039" spans="11:13" ht="15.75" customHeight="1">
      <c r="K2039" s="42"/>
      <c r="L2039" s="42"/>
      <c r="M2039" s="42"/>
    </row>
    <row r="2040" spans="11:13" ht="15.75" customHeight="1">
      <c r="K2040" s="42"/>
      <c r="L2040" s="42"/>
      <c r="M2040" s="42"/>
    </row>
    <row r="2041" spans="11:13" ht="15.75" customHeight="1">
      <c r="K2041" s="42"/>
      <c r="L2041" s="42"/>
      <c r="M2041" s="42"/>
    </row>
    <row r="2042" spans="11:13" ht="15.75" customHeight="1">
      <c r="K2042" s="42"/>
      <c r="L2042" s="42"/>
      <c r="M2042" s="42"/>
    </row>
    <row r="2043" spans="11:13" ht="15.75" customHeight="1">
      <c r="K2043" s="42"/>
      <c r="L2043" s="42"/>
      <c r="M2043" s="42"/>
    </row>
    <row r="2044" spans="11:13" ht="15.75" customHeight="1">
      <c r="K2044" s="42"/>
      <c r="L2044" s="42"/>
      <c r="M2044" s="42"/>
    </row>
    <row r="2045" spans="11:13" ht="15.75" customHeight="1">
      <c r="K2045" s="42"/>
      <c r="L2045" s="42"/>
      <c r="M2045" s="42"/>
    </row>
    <row r="2046" spans="11:13" ht="15.75" customHeight="1">
      <c r="K2046" s="42"/>
      <c r="L2046" s="42"/>
      <c r="M2046" s="42"/>
    </row>
    <row r="2047" spans="11:13" ht="15.75" customHeight="1">
      <c r="K2047" s="42"/>
      <c r="L2047" s="42"/>
      <c r="M2047" s="42"/>
    </row>
    <row r="2048" spans="11:13" ht="15.75" customHeight="1">
      <c r="K2048" s="42"/>
      <c r="L2048" s="42"/>
      <c r="M2048" s="42"/>
    </row>
    <row r="2049" spans="11:13" ht="15.75" customHeight="1">
      <c r="K2049" s="42"/>
      <c r="L2049" s="42"/>
      <c r="M2049" s="42"/>
    </row>
    <row r="2050" spans="11:13" ht="15.75" customHeight="1">
      <c r="K2050" s="42"/>
      <c r="L2050" s="42"/>
      <c r="M2050" s="42"/>
    </row>
    <row r="2051" spans="11:13" ht="15.75" customHeight="1">
      <c r="K2051" s="42"/>
      <c r="L2051" s="42"/>
      <c r="M2051" s="42"/>
    </row>
    <row r="2052" spans="11:13" ht="15.75" customHeight="1">
      <c r="K2052" s="42"/>
      <c r="L2052" s="42"/>
      <c r="M2052" s="42"/>
    </row>
    <row r="2053" spans="11:13" ht="15.75" customHeight="1">
      <c r="K2053" s="42"/>
      <c r="L2053" s="42"/>
      <c r="M2053" s="42"/>
    </row>
    <row r="2054" spans="11:13" ht="15.75" customHeight="1">
      <c r="K2054" s="42"/>
      <c r="L2054" s="42"/>
      <c r="M2054" s="42"/>
    </row>
    <row r="2055" spans="11:13" ht="15.75" customHeight="1">
      <c r="K2055" s="42"/>
      <c r="L2055" s="42"/>
      <c r="M2055" s="42"/>
    </row>
    <row r="2056" spans="11:13" ht="15.75" customHeight="1">
      <c r="K2056" s="42"/>
      <c r="L2056" s="42"/>
      <c r="M2056" s="42"/>
    </row>
    <row r="2057" spans="11:13" ht="15.75" customHeight="1">
      <c r="K2057" s="42"/>
      <c r="L2057" s="42"/>
      <c r="M2057" s="42"/>
    </row>
    <row r="2058" spans="11:13" ht="15.75" customHeight="1">
      <c r="K2058" s="42"/>
      <c r="L2058" s="42"/>
      <c r="M2058" s="42"/>
    </row>
    <row r="2059" spans="11:13" ht="15.75" customHeight="1">
      <c r="K2059" s="42"/>
      <c r="L2059" s="42"/>
      <c r="M2059" s="42"/>
    </row>
    <row r="2060" spans="11:13" ht="15.75" customHeight="1">
      <c r="K2060" s="42"/>
      <c r="L2060" s="42"/>
      <c r="M2060" s="42"/>
    </row>
    <row r="2061" spans="11:13" ht="15.75" customHeight="1">
      <c r="K2061" s="42"/>
      <c r="L2061" s="42"/>
      <c r="M2061" s="42"/>
    </row>
    <row r="2062" spans="11:13" ht="15.75" customHeight="1">
      <c r="K2062" s="42"/>
      <c r="L2062" s="42"/>
      <c r="M2062" s="42"/>
    </row>
    <row r="2063" spans="11:13" ht="15.75" customHeight="1">
      <c r="K2063" s="42"/>
      <c r="L2063" s="42"/>
      <c r="M2063" s="42"/>
    </row>
    <row r="2064" spans="11:13" ht="15.75" customHeight="1">
      <c r="K2064" s="42"/>
      <c r="L2064" s="42"/>
      <c r="M2064" s="42"/>
    </row>
    <row r="2065" spans="11:13" ht="15.75" customHeight="1">
      <c r="K2065" s="42"/>
      <c r="L2065" s="42"/>
      <c r="M2065" s="42"/>
    </row>
    <row r="2066" spans="11:13" ht="15.75" customHeight="1">
      <c r="K2066" s="42"/>
      <c r="L2066" s="42"/>
      <c r="M2066" s="42"/>
    </row>
    <row r="2067" spans="11:13" ht="15.75" customHeight="1">
      <c r="K2067" s="42"/>
      <c r="L2067" s="42"/>
      <c r="M2067" s="42"/>
    </row>
    <row r="2068" spans="11:13" ht="15.75" customHeight="1">
      <c r="K2068" s="42"/>
      <c r="L2068" s="42"/>
      <c r="M2068" s="42"/>
    </row>
    <row r="2069" spans="11:13" ht="15.75" customHeight="1">
      <c r="K2069" s="42"/>
      <c r="L2069" s="42"/>
      <c r="M2069" s="42"/>
    </row>
    <row r="2070" spans="11:13" ht="15.75" customHeight="1">
      <c r="K2070" s="42"/>
      <c r="L2070" s="42"/>
      <c r="M2070" s="42"/>
    </row>
    <row r="2071" spans="11:13" ht="15.75" customHeight="1">
      <c r="K2071" s="42"/>
      <c r="L2071" s="42"/>
      <c r="M2071" s="42"/>
    </row>
    <row r="2072" spans="11:13" ht="15.75" customHeight="1">
      <c r="K2072" s="42"/>
      <c r="L2072" s="42"/>
      <c r="M2072" s="42"/>
    </row>
    <row r="2073" spans="11:13" ht="15.75" customHeight="1">
      <c r="K2073" s="42"/>
      <c r="L2073" s="42"/>
      <c r="M2073" s="42"/>
    </row>
    <row r="2074" spans="11:13" ht="15.75" customHeight="1">
      <c r="K2074" s="42"/>
      <c r="L2074" s="42"/>
      <c r="M2074" s="42"/>
    </row>
    <row r="2075" spans="11:13" ht="15.75" customHeight="1">
      <c r="K2075" s="42"/>
      <c r="L2075" s="42"/>
      <c r="M2075" s="42"/>
    </row>
    <row r="2076" spans="11:13" ht="15.75" customHeight="1">
      <c r="K2076" s="42"/>
      <c r="L2076" s="42"/>
      <c r="M2076" s="42"/>
    </row>
    <row r="2077" spans="11:13" ht="15.75" customHeight="1">
      <c r="K2077" s="42"/>
      <c r="L2077" s="42"/>
      <c r="M2077" s="42"/>
    </row>
    <row r="2078" spans="11:13" ht="15.75" customHeight="1">
      <c r="K2078" s="42"/>
      <c r="L2078" s="42"/>
      <c r="M2078" s="42"/>
    </row>
    <row r="2079" spans="11:13" ht="15.75" customHeight="1">
      <c r="K2079" s="42"/>
      <c r="L2079" s="42"/>
      <c r="M2079" s="42"/>
    </row>
    <row r="2080" spans="11:13" ht="15.75" customHeight="1">
      <c r="K2080" s="42"/>
      <c r="L2080" s="42"/>
      <c r="M2080" s="42"/>
    </row>
    <row r="2081" spans="11:13" ht="15.75" customHeight="1">
      <c r="K2081" s="42"/>
      <c r="L2081" s="42"/>
      <c r="M2081" s="42"/>
    </row>
    <row r="2082" spans="11:13" ht="15.75" customHeight="1">
      <c r="K2082" s="42"/>
      <c r="L2082" s="42"/>
      <c r="M2082" s="42"/>
    </row>
    <row r="2083" spans="11:13" ht="15.75" customHeight="1">
      <c r="K2083" s="42"/>
      <c r="L2083" s="42"/>
      <c r="M2083" s="42"/>
    </row>
    <row r="2084" spans="11:13" ht="15.75" customHeight="1">
      <c r="K2084" s="42"/>
      <c r="L2084" s="42"/>
      <c r="M2084" s="42"/>
    </row>
    <row r="2085" spans="11:13" ht="15.75" customHeight="1">
      <c r="K2085" s="42"/>
      <c r="L2085" s="42"/>
      <c r="M2085" s="42"/>
    </row>
    <row r="2086" spans="11:13" ht="15.75" customHeight="1">
      <c r="K2086" s="42"/>
      <c r="L2086" s="42"/>
      <c r="M2086" s="42"/>
    </row>
    <row r="2087" spans="11:13" ht="15.75" customHeight="1">
      <c r="K2087" s="42"/>
      <c r="L2087" s="42"/>
      <c r="M2087" s="42"/>
    </row>
    <row r="2088" spans="11:13" ht="15.75" customHeight="1">
      <c r="K2088" s="42"/>
      <c r="L2088" s="42"/>
      <c r="M2088" s="42"/>
    </row>
    <row r="2089" spans="11:13" ht="15.75" customHeight="1">
      <c r="K2089" s="42"/>
      <c r="L2089" s="42"/>
      <c r="M2089" s="42"/>
    </row>
    <row r="2090" spans="11:13" ht="15.75" customHeight="1">
      <c r="K2090" s="42"/>
      <c r="L2090" s="42"/>
      <c r="M2090" s="42"/>
    </row>
    <row r="2091" spans="11:13" ht="15.75" customHeight="1">
      <c r="K2091" s="42"/>
      <c r="L2091" s="42"/>
      <c r="M2091" s="42"/>
    </row>
    <row r="2092" spans="11:13" ht="15.75" customHeight="1">
      <c r="K2092" s="42"/>
      <c r="L2092" s="42"/>
      <c r="M2092" s="42"/>
    </row>
    <row r="2093" spans="11:13" ht="15.75" customHeight="1">
      <c r="K2093" s="42"/>
      <c r="L2093" s="42"/>
      <c r="M2093" s="42"/>
    </row>
    <row r="2094" spans="11:13" ht="15.75" customHeight="1">
      <c r="K2094" s="42"/>
      <c r="L2094" s="42"/>
      <c r="M2094" s="42"/>
    </row>
    <row r="2095" spans="11:13" ht="15.75" customHeight="1">
      <c r="K2095" s="42"/>
      <c r="L2095" s="42"/>
      <c r="M2095" s="42"/>
    </row>
    <row r="2096" spans="11:13" ht="15.75" customHeight="1">
      <c r="K2096" s="42"/>
      <c r="L2096" s="42"/>
      <c r="M2096" s="42"/>
    </row>
    <row r="2097" spans="11:13" ht="15.75" customHeight="1">
      <c r="K2097" s="42"/>
      <c r="L2097" s="42"/>
      <c r="M2097" s="42"/>
    </row>
    <row r="2098" spans="11:13" ht="15.75" customHeight="1">
      <c r="K2098" s="42"/>
      <c r="L2098" s="42"/>
      <c r="M2098" s="42"/>
    </row>
    <row r="2099" spans="11:13" ht="15.75" customHeight="1">
      <c r="K2099" s="42"/>
      <c r="L2099" s="42"/>
      <c r="M2099" s="42"/>
    </row>
    <row r="2100" spans="11:13" ht="15.75" customHeight="1">
      <c r="K2100" s="42"/>
      <c r="L2100" s="42"/>
      <c r="M2100" s="42"/>
    </row>
    <row r="2101" spans="11:13" ht="15.75" customHeight="1">
      <c r="K2101" s="42"/>
      <c r="L2101" s="42"/>
      <c r="M2101" s="42"/>
    </row>
    <row r="2102" spans="11:13" ht="15.75" customHeight="1">
      <c r="K2102" s="42"/>
      <c r="L2102" s="42"/>
      <c r="M2102" s="42"/>
    </row>
    <row r="2103" spans="11:13" ht="15.75" customHeight="1">
      <c r="K2103" s="42"/>
      <c r="L2103" s="42"/>
      <c r="M2103" s="42"/>
    </row>
    <row r="2104" spans="11:13" ht="15.75" customHeight="1">
      <c r="K2104" s="42"/>
      <c r="L2104" s="42"/>
      <c r="M2104" s="42"/>
    </row>
    <row r="2105" spans="11:13" ht="15.75" customHeight="1">
      <c r="K2105" s="42"/>
      <c r="L2105" s="42"/>
      <c r="M2105" s="42"/>
    </row>
    <row r="2106" spans="11:13" ht="15.75" customHeight="1">
      <c r="K2106" s="42"/>
      <c r="L2106" s="42"/>
      <c r="M2106" s="42"/>
    </row>
    <row r="2107" spans="11:13" ht="15.75" customHeight="1">
      <c r="K2107" s="42"/>
      <c r="L2107" s="42"/>
      <c r="M2107" s="42"/>
    </row>
    <row r="2108" spans="11:13" ht="15.75" customHeight="1">
      <c r="K2108" s="42"/>
      <c r="L2108" s="42"/>
      <c r="M2108" s="42"/>
    </row>
    <row r="2109" spans="11:13" ht="15.75" customHeight="1">
      <c r="K2109" s="42"/>
      <c r="L2109" s="42"/>
      <c r="M2109" s="42"/>
    </row>
    <row r="2110" spans="11:13" ht="15.75" customHeight="1">
      <c r="K2110" s="42"/>
      <c r="L2110" s="42"/>
      <c r="M2110" s="42"/>
    </row>
    <row r="2111" spans="11:13" ht="15.75" customHeight="1">
      <c r="K2111" s="42"/>
      <c r="L2111" s="42"/>
      <c r="M2111" s="42"/>
    </row>
    <row r="2112" spans="11:13" ht="15.75" customHeight="1">
      <c r="K2112" s="42"/>
      <c r="L2112" s="42"/>
      <c r="M2112" s="42"/>
    </row>
    <row r="2113" spans="11:13" ht="15.75" customHeight="1">
      <c r="K2113" s="42"/>
      <c r="L2113" s="42"/>
      <c r="M2113" s="42"/>
    </row>
    <row r="2114" spans="11:13" ht="15.75" customHeight="1">
      <c r="K2114" s="42"/>
      <c r="L2114" s="42"/>
      <c r="M2114" s="42"/>
    </row>
    <row r="2115" spans="11:13" ht="15.75" customHeight="1">
      <c r="K2115" s="42"/>
      <c r="L2115" s="42"/>
      <c r="M2115" s="42"/>
    </row>
    <row r="2116" spans="11:13" ht="15.75" customHeight="1">
      <c r="K2116" s="42"/>
      <c r="L2116" s="42"/>
      <c r="M2116" s="42"/>
    </row>
    <row r="2117" spans="11:13" ht="15.75" customHeight="1">
      <c r="K2117" s="42"/>
      <c r="L2117" s="42"/>
      <c r="M2117" s="42"/>
    </row>
    <row r="2118" spans="11:13" ht="15.75" customHeight="1">
      <c r="K2118" s="42"/>
      <c r="L2118" s="42"/>
      <c r="M2118" s="42"/>
    </row>
    <row r="2119" spans="11:13" ht="15.75" customHeight="1">
      <c r="K2119" s="42"/>
      <c r="L2119" s="42"/>
      <c r="M2119" s="42"/>
    </row>
    <row r="2120" spans="11:13" ht="15.75" customHeight="1">
      <c r="K2120" s="42"/>
      <c r="L2120" s="42"/>
      <c r="M2120" s="42"/>
    </row>
    <row r="2121" spans="11:13" ht="15.75" customHeight="1">
      <c r="K2121" s="42"/>
      <c r="L2121" s="42"/>
      <c r="M2121" s="42"/>
    </row>
    <row r="2122" spans="11:13" ht="15.75" customHeight="1">
      <c r="K2122" s="42"/>
      <c r="L2122" s="42"/>
      <c r="M2122" s="42"/>
    </row>
    <row r="2123" spans="11:13" ht="15.75" customHeight="1">
      <c r="K2123" s="42"/>
      <c r="L2123" s="42"/>
      <c r="M2123" s="42"/>
    </row>
    <row r="2124" spans="11:13" ht="15.75" customHeight="1">
      <c r="K2124" s="42"/>
      <c r="L2124" s="42"/>
      <c r="M2124" s="42"/>
    </row>
    <row r="2125" spans="11:13" ht="15.75" customHeight="1">
      <c r="K2125" s="42"/>
      <c r="L2125" s="42"/>
      <c r="M2125" s="42"/>
    </row>
    <row r="2126" spans="11:13" ht="15.75" customHeight="1">
      <c r="K2126" s="42"/>
      <c r="L2126" s="42"/>
      <c r="M2126" s="42"/>
    </row>
    <row r="2127" spans="11:13" ht="15.75" customHeight="1">
      <c r="K2127" s="42"/>
      <c r="L2127" s="42"/>
      <c r="M2127" s="42"/>
    </row>
    <row r="2128" spans="11:13" ht="15.75" customHeight="1">
      <c r="K2128" s="42"/>
      <c r="L2128" s="42"/>
      <c r="M2128" s="42"/>
    </row>
    <row r="2129" spans="11:13" ht="15.75" customHeight="1">
      <c r="K2129" s="42"/>
      <c r="L2129" s="42"/>
      <c r="M2129" s="42"/>
    </row>
    <row r="2130" spans="11:13" ht="15.75" customHeight="1">
      <c r="K2130" s="42"/>
      <c r="L2130" s="42"/>
      <c r="M2130" s="42"/>
    </row>
    <row r="2131" spans="11:13" ht="15.75" customHeight="1">
      <c r="K2131" s="42"/>
      <c r="L2131" s="42"/>
      <c r="M2131" s="42"/>
    </row>
    <row r="2132" spans="11:13" ht="15.75" customHeight="1">
      <c r="K2132" s="42"/>
      <c r="L2132" s="42"/>
      <c r="M2132" s="42"/>
    </row>
    <row r="2133" spans="11:13" ht="15.75" customHeight="1">
      <c r="K2133" s="42"/>
      <c r="L2133" s="42"/>
      <c r="M2133" s="42"/>
    </row>
    <row r="2134" spans="11:13" ht="15.75" customHeight="1">
      <c r="K2134" s="42"/>
      <c r="L2134" s="42"/>
      <c r="M2134" s="42"/>
    </row>
    <row r="2135" spans="11:13" ht="15.75" customHeight="1">
      <c r="K2135" s="42"/>
      <c r="L2135" s="42"/>
      <c r="M2135" s="42"/>
    </row>
    <row r="2136" spans="11:13" ht="15.75" customHeight="1">
      <c r="K2136" s="42"/>
      <c r="L2136" s="42"/>
      <c r="M2136" s="42"/>
    </row>
    <row r="2137" spans="11:13" ht="15.75" customHeight="1">
      <c r="K2137" s="42"/>
      <c r="L2137" s="42"/>
      <c r="M2137" s="42"/>
    </row>
    <row r="2138" spans="11:13" ht="15.75" customHeight="1">
      <c r="K2138" s="42"/>
      <c r="L2138" s="42"/>
      <c r="M2138" s="42"/>
    </row>
    <row r="2139" spans="11:13" ht="15.75" customHeight="1">
      <c r="K2139" s="42"/>
      <c r="L2139" s="42"/>
      <c r="M2139" s="42"/>
    </row>
    <row r="2140" spans="11:13" ht="15.75" customHeight="1">
      <c r="K2140" s="42"/>
      <c r="L2140" s="42"/>
      <c r="M2140" s="42"/>
    </row>
    <row r="2141" spans="11:13" ht="15.75" customHeight="1">
      <c r="K2141" s="42"/>
      <c r="L2141" s="42"/>
      <c r="M2141" s="42"/>
    </row>
    <row r="2142" spans="11:13" ht="15.75" customHeight="1">
      <c r="K2142" s="42"/>
      <c r="L2142" s="42"/>
      <c r="M2142" s="42"/>
    </row>
    <row r="2143" spans="11:13" ht="15.75" customHeight="1">
      <c r="K2143" s="42"/>
      <c r="L2143" s="42"/>
      <c r="M2143" s="42"/>
    </row>
    <row r="2144" spans="11:13" ht="15.75" customHeight="1">
      <c r="K2144" s="42"/>
      <c r="L2144" s="42"/>
      <c r="M2144" s="42"/>
    </row>
    <row r="2145" spans="11:13" ht="15.75" customHeight="1">
      <c r="K2145" s="42"/>
      <c r="L2145" s="42"/>
      <c r="M2145" s="42"/>
    </row>
    <row r="2146" spans="11:13" ht="15.75" customHeight="1">
      <c r="K2146" s="42"/>
      <c r="L2146" s="42"/>
      <c r="M2146" s="42"/>
    </row>
    <row r="2147" spans="11:13" ht="15.75" customHeight="1">
      <c r="K2147" s="42"/>
      <c r="L2147" s="42"/>
      <c r="M2147" s="42"/>
    </row>
    <row r="2148" spans="11:13" ht="15.75" customHeight="1">
      <c r="K2148" s="42"/>
      <c r="L2148" s="42"/>
      <c r="M2148" s="42"/>
    </row>
    <row r="2149" spans="11:13" ht="15.75" customHeight="1">
      <c r="K2149" s="42"/>
      <c r="L2149" s="42"/>
      <c r="M2149" s="42"/>
    </row>
    <row r="2150" spans="11:13" ht="15.75" customHeight="1">
      <c r="K2150" s="42"/>
      <c r="L2150" s="42"/>
      <c r="M2150" s="42"/>
    </row>
    <row r="2151" spans="11:13" ht="15.75" customHeight="1">
      <c r="K2151" s="42"/>
      <c r="L2151" s="42"/>
      <c r="M2151" s="42"/>
    </row>
    <row r="2152" spans="11:13" ht="15.75" customHeight="1">
      <c r="K2152" s="42"/>
      <c r="L2152" s="42"/>
      <c r="M2152" s="42"/>
    </row>
    <row r="2153" spans="11:13" ht="15.75" customHeight="1">
      <c r="K2153" s="42"/>
      <c r="L2153" s="42"/>
      <c r="M2153" s="42"/>
    </row>
    <row r="2154" spans="11:13" ht="15.75" customHeight="1">
      <c r="K2154" s="42"/>
      <c r="L2154" s="42"/>
      <c r="M2154" s="42"/>
    </row>
    <row r="2155" spans="11:13" ht="15.75" customHeight="1">
      <c r="K2155" s="42"/>
      <c r="L2155" s="42"/>
      <c r="M2155" s="42"/>
    </row>
    <row r="2156" spans="11:13" ht="15.75" customHeight="1">
      <c r="K2156" s="42"/>
      <c r="L2156" s="42"/>
      <c r="M2156" s="42"/>
    </row>
    <row r="2157" spans="11:13" ht="15.75" customHeight="1">
      <c r="K2157" s="42"/>
      <c r="L2157" s="42"/>
      <c r="M2157" s="42"/>
    </row>
    <row r="2158" spans="11:13" ht="15.75" customHeight="1">
      <c r="K2158" s="42"/>
      <c r="L2158" s="42"/>
      <c r="M2158" s="42"/>
    </row>
    <row r="2159" spans="11:13" ht="15.75" customHeight="1">
      <c r="K2159" s="42"/>
      <c r="L2159" s="42"/>
      <c r="M2159" s="42"/>
    </row>
    <row r="2160" spans="11:13" ht="15.75" customHeight="1">
      <c r="K2160" s="42"/>
      <c r="L2160" s="42"/>
      <c r="M2160" s="42"/>
    </row>
    <row r="2161" spans="11:13" ht="15.75" customHeight="1">
      <c r="K2161" s="42"/>
      <c r="L2161" s="42"/>
      <c r="M2161" s="42"/>
    </row>
    <row r="2162" spans="11:13" ht="15.75" customHeight="1">
      <c r="K2162" s="42"/>
      <c r="L2162" s="42"/>
      <c r="M2162" s="42"/>
    </row>
    <row r="2163" spans="11:13" ht="15.75" customHeight="1">
      <c r="K2163" s="42"/>
      <c r="L2163" s="42"/>
      <c r="M2163" s="42"/>
    </row>
    <row r="2164" spans="11:13" ht="15.75" customHeight="1">
      <c r="K2164" s="42"/>
      <c r="L2164" s="42"/>
      <c r="M2164" s="42"/>
    </row>
    <row r="2165" spans="11:13" ht="15.75" customHeight="1">
      <c r="K2165" s="42"/>
      <c r="L2165" s="42"/>
      <c r="M2165" s="42"/>
    </row>
    <row r="2166" spans="11:13" ht="15.75" customHeight="1">
      <c r="K2166" s="42"/>
      <c r="L2166" s="42"/>
      <c r="M2166" s="42"/>
    </row>
    <row r="2167" spans="11:13" ht="15.75" customHeight="1">
      <c r="K2167" s="42"/>
      <c r="L2167" s="42"/>
      <c r="M2167" s="42"/>
    </row>
    <row r="2168" spans="11:13" ht="15.75" customHeight="1">
      <c r="K2168" s="42"/>
      <c r="L2168" s="42"/>
      <c r="M2168" s="42"/>
    </row>
    <row r="2169" spans="11:13" ht="15.75" customHeight="1">
      <c r="K2169" s="42"/>
      <c r="L2169" s="42"/>
      <c r="M2169" s="42"/>
    </row>
    <row r="2170" spans="11:13" ht="15.75" customHeight="1">
      <c r="K2170" s="42"/>
      <c r="L2170" s="42"/>
      <c r="M2170" s="42"/>
    </row>
    <row r="2171" spans="11:13" ht="15.75" customHeight="1">
      <c r="K2171" s="42"/>
      <c r="L2171" s="42"/>
      <c r="M2171" s="42"/>
    </row>
    <row r="2172" spans="11:13" ht="15.75" customHeight="1">
      <c r="K2172" s="42"/>
      <c r="L2172" s="42"/>
      <c r="M2172" s="42"/>
    </row>
    <row r="2173" spans="11:13" ht="15.75" customHeight="1">
      <c r="K2173" s="42"/>
      <c r="L2173" s="42"/>
      <c r="M2173" s="42"/>
    </row>
    <row r="2174" spans="11:13" ht="15.75" customHeight="1">
      <c r="K2174" s="42"/>
      <c r="L2174" s="42"/>
      <c r="M2174" s="42"/>
    </row>
    <row r="2175" spans="11:13" ht="15.75" customHeight="1">
      <c r="K2175" s="42"/>
      <c r="L2175" s="42"/>
      <c r="M2175" s="42"/>
    </row>
    <row r="2176" spans="11:13" ht="15.75" customHeight="1">
      <c r="K2176" s="42"/>
      <c r="L2176" s="42"/>
      <c r="M2176" s="42"/>
    </row>
    <row r="2177" spans="11:13" ht="15.75" customHeight="1">
      <c r="K2177" s="42"/>
      <c r="L2177" s="42"/>
      <c r="M2177" s="42"/>
    </row>
    <row r="2178" spans="11:13" ht="15.75" customHeight="1">
      <c r="K2178" s="42"/>
      <c r="L2178" s="42"/>
      <c r="M2178" s="42"/>
    </row>
    <row r="2179" spans="11:13" ht="15.75" customHeight="1">
      <c r="K2179" s="42"/>
      <c r="L2179" s="42"/>
      <c r="M2179" s="42"/>
    </row>
    <row r="2180" spans="11:13" ht="15.75" customHeight="1">
      <c r="K2180" s="42"/>
      <c r="L2180" s="42"/>
      <c r="M2180" s="42"/>
    </row>
    <row r="2181" spans="11:13" ht="15.75" customHeight="1">
      <c r="K2181" s="42"/>
      <c r="L2181" s="42"/>
      <c r="M2181" s="42"/>
    </row>
    <row r="2182" spans="11:13" ht="15.75" customHeight="1">
      <c r="K2182" s="42"/>
      <c r="L2182" s="42"/>
      <c r="M2182" s="42"/>
    </row>
    <row r="2183" spans="11:13" ht="15.75" customHeight="1">
      <c r="K2183" s="42"/>
      <c r="L2183" s="42"/>
      <c r="M2183" s="42"/>
    </row>
    <row r="2184" spans="11:13" ht="15.75" customHeight="1">
      <c r="K2184" s="42"/>
      <c r="L2184" s="42"/>
      <c r="M2184" s="42"/>
    </row>
    <row r="2185" spans="11:13" ht="15.75" customHeight="1">
      <c r="K2185" s="42"/>
      <c r="L2185" s="42"/>
      <c r="M2185" s="42"/>
    </row>
    <row r="2186" spans="11:13" ht="15.75" customHeight="1">
      <c r="K2186" s="42"/>
      <c r="L2186" s="42"/>
      <c r="M2186" s="42"/>
    </row>
    <row r="2187" spans="11:13" ht="15.75" customHeight="1">
      <c r="K2187" s="42"/>
      <c r="L2187" s="42"/>
      <c r="M2187" s="42"/>
    </row>
    <row r="2188" spans="11:13" ht="15.75" customHeight="1">
      <c r="K2188" s="42"/>
      <c r="L2188" s="42"/>
      <c r="M2188" s="42"/>
    </row>
    <row r="2189" spans="11:13" ht="15.75" customHeight="1">
      <c r="K2189" s="42"/>
      <c r="L2189" s="42"/>
      <c r="M2189" s="42"/>
    </row>
    <row r="2190" spans="11:13" ht="15.75" customHeight="1">
      <c r="K2190" s="42"/>
      <c r="L2190" s="42"/>
      <c r="M2190" s="42"/>
    </row>
    <row r="2191" spans="11:13" ht="15.75" customHeight="1">
      <c r="K2191" s="42"/>
      <c r="L2191" s="42"/>
      <c r="M2191" s="42"/>
    </row>
    <row r="2192" spans="11:13" ht="15.75" customHeight="1">
      <c r="K2192" s="42"/>
      <c r="L2192" s="42"/>
      <c r="M2192" s="42"/>
    </row>
  </sheetData>
  <mergeCells count="14">
    <mergeCell ref="A118:J118"/>
    <mergeCell ref="A119:J119"/>
    <mergeCell ref="D85:J85"/>
    <mergeCell ref="D100:J100"/>
    <mergeCell ref="A1:J1"/>
    <mergeCell ref="A2:J2"/>
    <mergeCell ref="D71:F71"/>
    <mergeCell ref="D99:F99"/>
    <mergeCell ref="H99:J99"/>
    <mergeCell ref="D84:F84"/>
    <mergeCell ref="H84:J84"/>
    <mergeCell ref="A67:J67"/>
    <mergeCell ref="A68:J68"/>
    <mergeCell ref="H71:J71"/>
  </mergeCells>
  <printOptions horizontalCentered="1"/>
  <pageMargins left="0.25" right="0.25" top="0.75" bottom="0.5" header="0.5" footer="0.5"/>
  <pageSetup firstPageNumber="12" useFirstPageNumber="1" horizontalDpi="300" verticalDpi="300" orientation="portrait" scale="80" r:id="rId1"/>
  <headerFooter alignWithMargins="0">
    <oddFooter>&amp;C&amp;P
</oddFooter>
  </headerFooter>
  <rowBreaks count="2" manualBreakCount="2">
    <brk id="65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Cox Communications,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Weiss</dc:creator>
  <cp:keywords/>
  <dc:description/>
  <cp:lastModifiedBy>dcolman</cp:lastModifiedBy>
  <cp:lastPrinted>2005-03-15T16:44:24Z</cp:lastPrinted>
  <dcterms:created xsi:type="dcterms:W3CDTF">1999-01-18T15:17:44Z</dcterms:created>
  <dcterms:modified xsi:type="dcterms:W3CDTF">2005-03-17T17:09:34Z</dcterms:modified>
  <cp:category/>
  <cp:version/>
  <cp:contentType/>
  <cp:contentStatus/>
</cp:coreProperties>
</file>