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70" windowWidth="12000" windowHeight="6225" activeTab="0"/>
  </bookViews>
  <sheets>
    <sheet name="INC_QTR1" sheetId="1" r:id="rId1"/>
  </sheets>
  <definedNames>
    <definedName name="_xlnm.Print_Area" localSheetId="0">'INC_QTR1'!$A$1:$I$83,'INC_QTR1'!#REF!</definedName>
  </definedNames>
  <calcPr fullCalcOnLoad="1"/>
</workbook>
</file>

<file path=xl/sharedStrings.xml><?xml version="1.0" encoding="utf-8"?>
<sst xmlns="http://schemas.openxmlformats.org/spreadsheetml/2006/main" count="115" uniqueCount="26">
  <si>
    <t>PLUM CREEK TIMBER COMPANY, L.P.</t>
  </si>
  <si>
    <t>COMBINED STATEMENT OF INCOME</t>
  </si>
  <si>
    <t>(UNAUDITED)</t>
  </si>
  <si>
    <t>(In Thousands, Except Per Unit)</t>
  </si>
  <si>
    <t>Revenues ...............................................................................................................</t>
  </si>
  <si>
    <t/>
  </si>
  <si>
    <t>$</t>
  </si>
  <si>
    <t>Costs and Expenses:</t>
  </si>
  <si>
    <t xml:space="preserve"> </t>
  </si>
  <si>
    <t>Cost of Goods Sold ..................................................................................................</t>
  </si>
  <si>
    <t>Selling, General and Administrative .........................................................................................</t>
  </si>
  <si>
    <t xml:space="preserve">  Total Costs and Expenses ..................................................................................</t>
  </si>
  <si>
    <t>Operating Income ..................................................................................................................................................................................</t>
  </si>
  <si>
    <t>Interest Expense ..............................................................................................................................................................................................................................................</t>
  </si>
  <si>
    <t>Interest Income .........................................................................................................................................................</t>
  </si>
  <si>
    <t>Income before Income Taxes .................................................................................................................</t>
  </si>
  <si>
    <t>Provision for Income Taxes ......................................................................................................................</t>
  </si>
  <si>
    <t>Net Income ............................................................................................................</t>
  </si>
  <si>
    <t>General Partner Interest ..........................................................................................................................</t>
  </si>
  <si>
    <t>Net Income Allocable to Unitholders .................................................................................................................................</t>
  </si>
  <si>
    <t>Net Income per Unit .....................................................................................................</t>
  </si>
  <si>
    <t>See accompanying Notes to Combined Financial Statements</t>
  </si>
  <si>
    <t>Reorganization Costs ………………………………………………………………………..</t>
  </si>
  <si>
    <t>Other Income - Net ...............................................................................................................</t>
  </si>
  <si>
    <t>Quarter Ended June 30,</t>
  </si>
  <si>
    <t>Six Months Ended June 30,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</si>
</sst>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0\ ;\(#,##0.00\)"/>
    <numFmt numFmtId="166" formatCode="#,##0.000\ ;\(#,##0.00\)"/>
    <numFmt numFmtId="167" formatCode="0.000\ ;\(#,##0.00\)"/>
    <numFmt numFmtId="168" formatCode="&quot;June 8&quot;"/>
    <numFmt numFmtId="169" formatCode="&quot;June 30&quot;"/>
    <numFmt numFmtId="170" formatCode="&quot;January 30&quot;"/>
    <numFmt numFmtId="171" formatCode="&quot;January 1&quot;"/>
    <numFmt numFmtId="172" formatCode="0.0000"/>
    <numFmt numFmtId="173" formatCode="0.000"/>
    <numFmt numFmtId="174" formatCode="0.00\ ;\(0.00\)"/>
    <numFmt numFmtId="175" formatCode="0\ ;\(0\)"/>
    <numFmt numFmtId="176" formatCode="&quot;June 7&quot;"/>
    <numFmt numFmtId="177" formatCode="&quot;April 1&quot;"/>
    <numFmt numFmtId="178" formatCode="&quot;June 30, 1989&quot;"/>
    <numFmt numFmtId="179" formatCode="&quot;June 30,&quot;"/>
    <numFmt numFmtId="180" formatCode="&quot;July 1&quot;"/>
    <numFmt numFmtId="181" formatCode="&quot;December 31&quot;"/>
    <numFmt numFmtId="182" formatCode="#,##0.0\ ;\(#,##0.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10"/>
      <name val="Geneva"/>
      <family val="0"/>
    </font>
    <font>
      <sz val="10"/>
      <name val="CG Times (W1)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Helv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0" xfId="0" applyNumberFormat="1" applyFont="1" applyAlignment="1" quotePrefix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showGridLines="0" tabSelected="1" zoomScale="75" zoomScaleNormal="75" workbookViewId="0" topLeftCell="A1">
      <selection activeCell="B84" sqref="A84:IV184"/>
    </sheetView>
  </sheetViews>
  <sheetFormatPr defaultColWidth="9.140625" defaultRowHeight="12.75"/>
  <cols>
    <col min="1" max="1" width="4.7109375" style="1" customWidth="1"/>
    <col min="2" max="2" width="53.28125" style="1" customWidth="1"/>
    <col min="3" max="3" width="2.421875" style="1" customWidth="1"/>
    <col min="4" max="4" width="1.8515625" style="1" customWidth="1"/>
    <col min="5" max="5" width="14.421875" style="1" customWidth="1"/>
    <col min="6" max="6" width="2.28125" style="34" customWidth="1"/>
    <col min="7" max="7" width="14.57421875" style="5" customWidth="1"/>
    <col min="8" max="8" width="1.7109375" style="1" customWidth="1"/>
    <col min="9" max="9" width="10.28125" style="29" customWidth="1"/>
    <col min="10" max="16384" width="11.421875" style="1" customWidth="1"/>
  </cols>
  <sheetData>
    <row r="1" spans="1:10" ht="15.75">
      <c r="A1" s="5"/>
      <c r="B1" s="5"/>
      <c r="C1" s="6"/>
      <c r="D1" s="6"/>
      <c r="E1" s="6"/>
      <c r="F1" s="15"/>
      <c r="G1" s="4"/>
      <c r="H1" s="4"/>
      <c r="I1" s="5"/>
      <c r="J1" s="2"/>
    </row>
    <row r="2" spans="1:10" ht="15.75">
      <c r="A2" s="19" t="s">
        <v>0</v>
      </c>
      <c r="B2" s="21"/>
      <c r="C2" s="19"/>
      <c r="D2" s="19"/>
      <c r="E2" s="20"/>
      <c r="F2" s="15"/>
      <c r="G2" s="20"/>
      <c r="H2" s="4"/>
      <c r="I2" s="5"/>
      <c r="J2" s="2"/>
    </row>
    <row r="3" spans="1:10" ht="15.75">
      <c r="A3" s="19" t="s">
        <v>1</v>
      </c>
      <c r="B3" s="21"/>
      <c r="C3" s="19"/>
      <c r="D3" s="19"/>
      <c r="E3" s="19"/>
      <c r="F3" s="15"/>
      <c r="G3" s="19"/>
      <c r="H3" s="5"/>
      <c r="I3" s="5"/>
      <c r="J3" s="2"/>
    </row>
    <row r="4" spans="1:10" ht="15.75">
      <c r="A4" s="19" t="s">
        <v>2</v>
      </c>
      <c r="B4" s="21"/>
      <c r="C4" s="20"/>
      <c r="D4" s="20"/>
      <c r="E4" s="20"/>
      <c r="F4" s="15"/>
      <c r="G4" s="19"/>
      <c r="H4" s="5"/>
      <c r="I4" s="5"/>
      <c r="J4" s="2"/>
    </row>
    <row r="5" spans="1:10" ht="15.75">
      <c r="A5" s="5"/>
      <c r="B5" s="5"/>
      <c r="C5" s="4"/>
      <c r="D5" s="4"/>
      <c r="E5" s="4"/>
      <c r="F5" s="15"/>
      <c r="H5" s="5"/>
      <c r="I5" s="5"/>
      <c r="J5" s="2"/>
    </row>
    <row r="6" spans="1:10" ht="15.75">
      <c r="A6" s="5"/>
      <c r="B6" s="5"/>
      <c r="C6" s="6"/>
      <c r="D6" s="6"/>
      <c r="E6" s="5"/>
      <c r="F6" s="15"/>
      <c r="H6" s="5"/>
      <c r="I6" s="5"/>
      <c r="J6" s="2"/>
    </row>
    <row r="7" spans="1:17" ht="15.75">
      <c r="A7" s="5"/>
      <c r="B7" s="5"/>
      <c r="C7" s="6"/>
      <c r="D7" s="5"/>
      <c r="E7" s="7"/>
      <c r="F7" s="26" t="s">
        <v>24</v>
      </c>
      <c r="G7" s="7"/>
      <c r="H7" s="8"/>
      <c r="I7" s="8"/>
      <c r="J7" s="3"/>
      <c r="K7" s="3"/>
      <c r="L7" s="3"/>
      <c r="M7" s="3"/>
      <c r="N7" s="3"/>
      <c r="O7" s="3"/>
      <c r="P7" s="3"/>
      <c r="Q7" s="3"/>
    </row>
    <row r="8" spans="1:10" ht="15.75">
      <c r="A8" s="5"/>
      <c r="B8" s="5"/>
      <c r="C8" s="6"/>
      <c r="D8" s="6"/>
      <c r="E8" s="9">
        <v>1999</v>
      </c>
      <c r="F8" s="30"/>
      <c r="G8" s="9">
        <v>1998</v>
      </c>
      <c r="H8" s="10"/>
      <c r="I8" s="9"/>
      <c r="J8" s="2"/>
    </row>
    <row r="9" spans="1:10" ht="15.75">
      <c r="A9" s="5"/>
      <c r="B9" s="5"/>
      <c r="C9" s="6"/>
      <c r="D9" s="6"/>
      <c r="E9" s="9"/>
      <c r="F9" s="30"/>
      <c r="G9" s="9"/>
      <c r="H9" s="10"/>
      <c r="I9" s="9"/>
      <c r="J9" s="2"/>
    </row>
    <row r="10" spans="1:10" ht="15.75">
      <c r="A10" s="5"/>
      <c r="B10" s="5"/>
      <c r="C10" s="20"/>
      <c r="D10" s="20"/>
      <c r="E10"/>
      <c r="F10" s="31" t="s">
        <v>3</v>
      </c>
      <c r="G10" s="20"/>
      <c r="H10" s="6"/>
      <c r="I10" s="4"/>
      <c r="J10" s="2"/>
    </row>
    <row r="11" spans="1:10" ht="15.75">
      <c r="A11" s="5"/>
      <c r="B11" s="5"/>
      <c r="C11" s="20"/>
      <c r="D11" s="20"/>
      <c r="E11" s="20"/>
      <c r="F11" s="32"/>
      <c r="G11" s="20"/>
      <c r="H11" s="6"/>
      <c r="I11" s="4"/>
      <c r="J11" s="2"/>
    </row>
    <row r="12" spans="1:10" ht="15.75">
      <c r="A12" s="5"/>
      <c r="B12" s="5"/>
      <c r="C12" s="6"/>
      <c r="D12" s="12"/>
      <c r="E12" s="6"/>
      <c r="F12" s="15"/>
      <c r="G12" s="6"/>
      <c r="H12" s="12"/>
      <c r="I12" s="11"/>
      <c r="J12" s="2"/>
    </row>
    <row r="13" spans="1:10" ht="15.75">
      <c r="A13" s="5" t="s">
        <v>4</v>
      </c>
      <c r="B13" s="5"/>
      <c r="C13" s="27" t="s">
        <v>5</v>
      </c>
      <c r="D13" s="5" t="s">
        <v>6</v>
      </c>
      <c r="E13" s="13">
        <f>+E54-178221</f>
        <v>184349</v>
      </c>
      <c r="F13" s="15" t="s">
        <v>6</v>
      </c>
      <c r="G13" s="13">
        <v>171799</v>
      </c>
      <c r="H13" s="5"/>
      <c r="I13" s="15"/>
      <c r="J13" s="2"/>
    </row>
    <row r="14" spans="1:9" ht="15.75">
      <c r="A14" s="5"/>
      <c r="B14" s="5"/>
      <c r="C14" s="12"/>
      <c r="D14" s="12"/>
      <c r="E14" s="15"/>
      <c r="F14" s="15"/>
      <c r="G14" s="12"/>
      <c r="H14" s="12"/>
      <c r="I14" s="15"/>
    </row>
    <row r="15" spans="1:9" ht="15.75">
      <c r="A15" s="5" t="s">
        <v>7</v>
      </c>
      <c r="B15" s="5"/>
      <c r="C15" s="12" t="s">
        <v>8</v>
      </c>
      <c r="D15" s="12"/>
      <c r="E15" s="15"/>
      <c r="F15" s="15"/>
      <c r="G15" s="12"/>
      <c r="H15" s="12"/>
      <c r="I15" s="15"/>
    </row>
    <row r="16" spans="1:9" ht="15.75">
      <c r="A16" s="5"/>
      <c r="B16" s="5" t="s">
        <v>9</v>
      </c>
      <c r="C16" s="27" t="s">
        <v>5</v>
      </c>
      <c r="D16" s="5"/>
      <c r="E16" s="15">
        <f>+E57-129111</f>
        <v>128796</v>
      </c>
      <c r="F16" s="15"/>
      <c r="G16" s="12">
        <f>+G18-G17</f>
        <v>121124</v>
      </c>
      <c r="H16" s="5"/>
      <c r="I16" s="15"/>
    </row>
    <row r="17" spans="1:9" ht="15.75">
      <c r="A17" s="5"/>
      <c r="B17" s="5" t="s">
        <v>10</v>
      </c>
      <c r="C17" s="27" t="s">
        <v>5</v>
      </c>
      <c r="D17" s="5"/>
      <c r="E17" s="13">
        <f>+E58-10443</f>
        <v>11104</v>
      </c>
      <c r="F17" s="15"/>
      <c r="G17" s="13">
        <v>17824</v>
      </c>
      <c r="H17" s="5"/>
      <c r="I17" s="15"/>
    </row>
    <row r="18" spans="1:9" ht="15.75">
      <c r="A18" s="5"/>
      <c r="B18" s="5" t="s">
        <v>11</v>
      </c>
      <c r="C18" s="27" t="s">
        <v>5</v>
      </c>
      <c r="D18" s="5"/>
      <c r="E18" s="13">
        <f>+E59-139554</f>
        <v>139900</v>
      </c>
      <c r="F18" s="15"/>
      <c r="G18" s="13">
        <v>138948</v>
      </c>
      <c r="H18" s="5"/>
      <c r="I18" s="15"/>
    </row>
    <row r="19" spans="1:9" ht="15.75">
      <c r="A19" s="5"/>
      <c r="B19" s="5"/>
      <c r="C19" s="12" t="s">
        <v>8</v>
      </c>
      <c r="D19" s="5"/>
      <c r="E19" s="15"/>
      <c r="F19" s="15"/>
      <c r="G19" s="12"/>
      <c r="H19" s="5"/>
      <c r="I19" s="15"/>
    </row>
    <row r="20" spans="1:9" ht="15.75">
      <c r="A20" s="5" t="s">
        <v>12</v>
      </c>
      <c r="B20" s="5"/>
      <c r="C20" s="27" t="s">
        <v>5</v>
      </c>
      <c r="D20" s="5"/>
      <c r="E20" s="15">
        <f>+E61-38667</f>
        <v>44449</v>
      </c>
      <c r="F20" s="15"/>
      <c r="G20" s="6">
        <f>+G13-G18</f>
        <v>32851</v>
      </c>
      <c r="H20" s="5"/>
      <c r="I20" s="15"/>
    </row>
    <row r="21" spans="1:9" ht="15.75">
      <c r="A21" s="5"/>
      <c r="B21" s="5"/>
      <c r="C21" s="12" t="s">
        <v>8</v>
      </c>
      <c r="D21" s="5"/>
      <c r="E21" s="15"/>
      <c r="F21" s="15"/>
      <c r="G21" s="12"/>
      <c r="H21" s="5"/>
      <c r="I21" s="15"/>
    </row>
    <row r="22" spans="1:9" ht="15.75">
      <c r="A22" s="5" t="s">
        <v>13</v>
      </c>
      <c r="B22" s="5"/>
      <c r="C22" s="27" t="s">
        <v>5</v>
      </c>
      <c r="D22" s="5"/>
      <c r="E22" s="15">
        <f>+E63+18525</f>
        <v>-18524</v>
      </c>
      <c r="F22" s="15"/>
      <c r="G22" s="12">
        <v>-14603</v>
      </c>
      <c r="H22" s="5"/>
      <c r="I22" s="15"/>
    </row>
    <row r="23" spans="1:11" ht="15.75">
      <c r="A23" s="5" t="s">
        <v>14</v>
      </c>
      <c r="B23" s="5"/>
      <c r="C23" s="27" t="s">
        <v>5</v>
      </c>
      <c r="D23" s="5"/>
      <c r="E23" s="15">
        <f>+E64-389</f>
        <v>221</v>
      </c>
      <c r="F23" s="15"/>
      <c r="G23" s="6">
        <v>229</v>
      </c>
      <c r="H23" s="5"/>
      <c r="I23" s="11"/>
      <c r="K23" s="5"/>
    </row>
    <row r="24" spans="1:11" ht="15.75">
      <c r="A24" s="5" t="s">
        <v>22</v>
      </c>
      <c r="B24" s="5"/>
      <c r="C24" s="27" t="s">
        <v>5</v>
      </c>
      <c r="D24" s="5"/>
      <c r="E24" s="15">
        <f>+E65+2651</f>
        <v>-2402</v>
      </c>
      <c r="F24" s="15"/>
      <c r="G24" s="6">
        <f>-1748+34</f>
        <v>-1714</v>
      </c>
      <c r="H24" s="5"/>
      <c r="I24" s="11"/>
      <c r="K24" s="5"/>
    </row>
    <row r="25" spans="1:9" ht="15.75">
      <c r="A25" s="5" t="s">
        <v>23</v>
      </c>
      <c r="B25" s="5"/>
      <c r="C25" s="27" t="s">
        <v>5</v>
      </c>
      <c r="D25" s="5"/>
      <c r="E25" s="13">
        <f>+E66-156</f>
        <v>-398</v>
      </c>
      <c r="F25" s="15"/>
      <c r="G25" s="14">
        <f>-2226+1714</f>
        <v>-512</v>
      </c>
      <c r="H25" s="5"/>
      <c r="I25" s="11"/>
    </row>
    <row r="26" spans="1:9" ht="15.75">
      <c r="A26" s="5"/>
      <c r="B26" s="5"/>
      <c r="C26" s="12" t="s">
        <v>8</v>
      </c>
      <c r="D26" s="5"/>
      <c r="E26" s="15"/>
      <c r="F26" s="15"/>
      <c r="G26" s="12"/>
      <c r="H26" s="5"/>
      <c r="I26" s="15"/>
    </row>
    <row r="27" spans="1:9" ht="15.75">
      <c r="A27" s="5" t="s">
        <v>15</v>
      </c>
      <c r="B27" s="5"/>
      <c r="C27" s="27" t="s">
        <v>5</v>
      </c>
      <c r="D27" s="5"/>
      <c r="E27" s="15">
        <f>+E68-18036</f>
        <v>23346</v>
      </c>
      <c r="F27" s="15"/>
      <c r="G27" s="6">
        <f>SUM(G20:G26)</f>
        <v>16251</v>
      </c>
      <c r="H27" s="5"/>
      <c r="I27" s="15"/>
    </row>
    <row r="28" spans="1:9" ht="15.75">
      <c r="A28" s="16" t="s">
        <v>16</v>
      </c>
      <c r="B28" s="5"/>
      <c r="C28" s="27" t="s">
        <v>5</v>
      </c>
      <c r="D28" s="5"/>
      <c r="E28" s="13">
        <f>+E69-174</f>
        <v>811</v>
      </c>
      <c r="F28" s="15"/>
      <c r="G28" s="13">
        <v>120</v>
      </c>
      <c r="H28" s="5"/>
      <c r="I28" s="15"/>
    </row>
    <row r="29" spans="1:9" ht="15.75">
      <c r="A29" s="5"/>
      <c r="B29" s="5"/>
      <c r="C29" s="12" t="s">
        <v>8</v>
      </c>
      <c r="D29" s="5"/>
      <c r="E29" s="15"/>
      <c r="F29" s="15"/>
      <c r="G29" s="12"/>
      <c r="H29" s="5"/>
      <c r="I29" s="15"/>
    </row>
    <row r="30" spans="1:9" ht="15.75">
      <c r="A30" s="5" t="s">
        <v>17</v>
      </c>
      <c r="B30" s="5"/>
      <c r="C30" s="27" t="s">
        <v>5</v>
      </c>
      <c r="D30" s="5" t="s">
        <v>6</v>
      </c>
      <c r="E30" s="15">
        <f>+E71-17862</f>
        <v>22535</v>
      </c>
      <c r="F30" s="15" t="s">
        <v>6</v>
      </c>
      <c r="G30" s="12">
        <f>G27-G28</f>
        <v>16131</v>
      </c>
      <c r="H30" s="5"/>
      <c r="I30" s="15"/>
    </row>
    <row r="31" spans="1:9" ht="15.75">
      <c r="A31" s="5"/>
      <c r="B31" s="5"/>
      <c r="C31" s="12" t="s">
        <v>8</v>
      </c>
      <c r="D31" s="5"/>
      <c r="E31" s="15"/>
      <c r="F31" s="15"/>
      <c r="G31" s="12"/>
      <c r="H31" s="5"/>
      <c r="I31" s="15"/>
    </row>
    <row r="32" spans="1:9" ht="15.75">
      <c r="A32" s="5"/>
      <c r="B32" s="5"/>
      <c r="C32" s="12" t="s">
        <v>8</v>
      </c>
      <c r="D32" s="6"/>
      <c r="E32" s="15"/>
      <c r="F32" s="15"/>
      <c r="G32" s="12"/>
      <c r="H32" s="6"/>
      <c r="I32" s="15"/>
    </row>
    <row r="33" spans="1:9" ht="15.75">
      <c r="A33" s="5" t="s">
        <v>18</v>
      </c>
      <c r="B33" s="5"/>
      <c r="C33" s="27" t="s">
        <v>5</v>
      </c>
      <c r="D33" s="5"/>
      <c r="E33" s="13">
        <f>+E74-8534</f>
        <v>8628</v>
      </c>
      <c r="F33" s="15"/>
      <c r="G33" s="13">
        <v>8500</v>
      </c>
      <c r="H33" s="5"/>
      <c r="I33" s="15"/>
    </row>
    <row r="34" spans="1:9" ht="15.75">
      <c r="A34" s="5"/>
      <c r="B34" s="5"/>
      <c r="C34" s="12" t="s">
        <v>8</v>
      </c>
      <c r="D34" s="5"/>
      <c r="E34" s="15"/>
      <c r="F34" s="15"/>
      <c r="G34" s="12"/>
      <c r="H34" s="5"/>
      <c r="I34" s="15"/>
    </row>
    <row r="35" spans="1:9" ht="16.5" thickBot="1">
      <c r="A35" s="5" t="s">
        <v>19</v>
      </c>
      <c r="B35" s="5"/>
      <c r="C35" s="27" t="s">
        <v>5</v>
      </c>
      <c r="D35" s="5" t="s">
        <v>6</v>
      </c>
      <c r="E35" s="22">
        <f>+E76-9328</f>
        <v>13907</v>
      </c>
      <c r="F35" s="15" t="s">
        <v>6</v>
      </c>
      <c r="G35" s="22">
        <f>16131-8500</f>
        <v>7631</v>
      </c>
      <c r="H35" s="5"/>
      <c r="I35" s="15"/>
    </row>
    <row r="36" spans="1:9" ht="16.5" thickTop="1">
      <c r="A36" s="5"/>
      <c r="B36" s="5"/>
      <c r="C36" s="12" t="s">
        <v>8</v>
      </c>
      <c r="D36" s="5"/>
      <c r="E36" s="15"/>
      <c r="F36" s="18"/>
      <c r="G36" s="17"/>
      <c r="H36" s="5"/>
      <c r="I36" s="18"/>
    </row>
    <row r="37" spans="1:9" ht="16.5" thickBot="1">
      <c r="A37" s="5" t="s">
        <v>20</v>
      </c>
      <c r="B37" s="5"/>
      <c r="C37" s="27" t="s">
        <v>5</v>
      </c>
      <c r="D37" s="5" t="s">
        <v>6</v>
      </c>
      <c r="E37" s="23">
        <f>+E78-0.2</f>
        <v>0.3</v>
      </c>
      <c r="F37" s="18" t="s">
        <v>6</v>
      </c>
      <c r="G37" s="23">
        <v>0.17</v>
      </c>
      <c r="H37" s="5"/>
      <c r="I37" s="18"/>
    </row>
    <row r="38" spans="1:9" ht="16.5" thickTop="1">
      <c r="A38" s="5"/>
      <c r="B38" s="5"/>
      <c r="C38" s="6"/>
      <c r="D38" s="6"/>
      <c r="E38" s="6"/>
      <c r="F38" s="33"/>
      <c r="G38" s="6"/>
      <c r="H38" s="6"/>
      <c r="I38" s="11"/>
    </row>
    <row r="39" spans="1:9" ht="15.75">
      <c r="A39" s="5"/>
      <c r="B39" s="5"/>
      <c r="C39" s="6"/>
      <c r="D39" s="6"/>
      <c r="E39" s="6"/>
      <c r="F39" s="33"/>
      <c r="G39" s="6"/>
      <c r="H39" s="6"/>
      <c r="I39" s="11"/>
    </row>
    <row r="40" spans="1:9" ht="15.75">
      <c r="A40" s="24"/>
      <c r="B40" s="5"/>
      <c r="C40" s="6"/>
      <c r="D40" s="6"/>
      <c r="E40" s="6"/>
      <c r="F40" s="15"/>
      <c r="G40" s="6"/>
      <c r="H40" s="6"/>
      <c r="I40" s="11"/>
    </row>
    <row r="41" spans="1:9" ht="15.75">
      <c r="A41" s="24" t="s">
        <v>21</v>
      </c>
      <c r="B41" s="5"/>
      <c r="C41" s="6"/>
      <c r="D41" s="6"/>
      <c r="E41" s="6"/>
      <c r="F41" s="15"/>
      <c r="G41" s="6"/>
      <c r="H41" s="6"/>
      <c r="I41" s="11"/>
    </row>
    <row r="42" spans="1:9" ht="15.75">
      <c r="A42" s="24"/>
      <c r="B42" s="5"/>
      <c r="C42" s="6"/>
      <c r="D42" s="6"/>
      <c r="E42" s="6"/>
      <c r="F42" s="15"/>
      <c r="G42" s="6"/>
      <c r="H42" s="6"/>
      <c r="I42" s="11"/>
    </row>
    <row r="43" spans="1:10" ht="15.75">
      <c r="A43" s="19" t="s">
        <v>0</v>
      </c>
      <c r="B43" s="21"/>
      <c r="C43" s="19"/>
      <c r="D43" s="19"/>
      <c r="E43" s="20"/>
      <c r="F43" s="15"/>
      <c r="G43" s="20"/>
      <c r="H43" s="4"/>
      <c r="I43" s="5"/>
      <c r="J43" s="2"/>
    </row>
    <row r="44" spans="1:10" ht="15.75">
      <c r="A44" s="19" t="s">
        <v>1</v>
      </c>
      <c r="B44" s="21"/>
      <c r="C44" s="19"/>
      <c r="D44" s="19"/>
      <c r="E44" s="19"/>
      <c r="F44" s="15"/>
      <c r="G44" s="19"/>
      <c r="H44" s="5"/>
      <c r="I44" s="5"/>
      <c r="J44" s="2"/>
    </row>
    <row r="45" spans="1:10" ht="15.75">
      <c r="A45" s="19" t="s">
        <v>2</v>
      </c>
      <c r="B45" s="21"/>
      <c r="C45" s="20"/>
      <c r="D45" s="20"/>
      <c r="E45" s="20"/>
      <c r="F45" s="15"/>
      <c r="G45" s="19"/>
      <c r="H45" s="5"/>
      <c r="I45" s="5"/>
      <c r="J45" s="2"/>
    </row>
    <row r="46" spans="1:10" ht="15.75">
      <c r="A46" s="5"/>
      <c r="B46" s="5"/>
      <c r="C46" s="4"/>
      <c r="D46" s="4"/>
      <c r="E46" s="4"/>
      <c r="F46" s="15"/>
      <c r="H46" s="5"/>
      <c r="I46" s="5"/>
      <c r="J46" s="2"/>
    </row>
    <row r="47" spans="1:10" ht="15.75">
      <c r="A47" s="5"/>
      <c r="B47" s="5"/>
      <c r="C47" s="6"/>
      <c r="D47" s="6"/>
      <c r="E47" s="5"/>
      <c r="F47" s="15"/>
      <c r="H47" s="5"/>
      <c r="I47" s="5"/>
      <c r="J47" s="2"/>
    </row>
    <row r="48" spans="1:17" ht="15.75">
      <c r="A48" s="5"/>
      <c r="B48" s="5"/>
      <c r="C48" s="6"/>
      <c r="D48" s="5"/>
      <c r="E48" s="7"/>
      <c r="F48" s="26" t="s">
        <v>25</v>
      </c>
      <c r="G48" s="7"/>
      <c r="H48" s="8"/>
      <c r="I48" s="8"/>
      <c r="J48" s="3"/>
      <c r="K48" s="3"/>
      <c r="L48" s="3"/>
      <c r="M48" s="3"/>
      <c r="N48" s="3"/>
      <c r="O48" s="3"/>
      <c r="P48" s="3"/>
      <c r="Q48" s="3"/>
    </row>
    <row r="49" spans="1:10" ht="15.75">
      <c r="A49" s="5"/>
      <c r="B49" s="5"/>
      <c r="C49" s="6"/>
      <c r="D49" s="6"/>
      <c r="E49" s="9">
        <v>1999</v>
      </c>
      <c r="F49" s="30"/>
      <c r="G49" s="9">
        <v>1998</v>
      </c>
      <c r="H49" s="10"/>
      <c r="I49" s="9"/>
      <c r="J49" s="2"/>
    </row>
    <row r="50" spans="1:10" ht="15.75">
      <c r="A50" s="5"/>
      <c r="B50" s="5"/>
      <c r="C50" s="6"/>
      <c r="D50" s="6"/>
      <c r="E50" s="9"/>
      <c r="F50" s="30"/>
      <c r="G50" s="9"/>
      <c r="H50" s="10"/>
      <c r="I50" s="9"/>
      <c r="J50" s="2"/>
    </row>
    <row r="51" spans="1:10" ht="15.75">
      <c r="A51" s="5"/>
      <c r="B51" s="5"/>
      <c r="C51" s="20"/>
      <c r="D51" s="20"/>
      <c r="E51"/>
      <c r="F51" s="31" t="s">
        <v>3</v>
      </c>
      <c r="G51" s="20"/>
      <c r="H51" s="6"/>
      <c r="I51" s="4"/>
      <c r="J51" s="2"/>
    </row>
    <row r="52" spans="1:10" ht="15.75">
      <c r="A52" s="5"/>
      <c r="B52" s="5"/>
      <c r="C52" s="20"/>
      <c r="D52" s="20"/>
      <c r="E52" s="20"/>
      <c r="F52" s="32"/>
      <c r="G52" s="20"/>
      <c r="H52" s="6"/>
      <c r="I52" s="4"/>
      <c r="J52" s="2"/>
    </row>
    <row r="53" spans="1:10" ht="15.75">
      <c r="A53" s="5"/>
      <c r="B53" s="5"/>
      <c r="C53" s="6"/>
      <c r="D53" s="12"/>
      <c r="E53" s="6"/>
      <c r="F53" s="15"/>
      <c r="G53" s="6"/>
      <c r="H53" s="12"/>
      <c r="I53" s="11"/>
      <c r="J53" s="2"/>
    </row>
    <row r="54" spans="1:10" ht="15.75">
      <c r="A54" s="5" t="s">
        <v>4</v>
      </c>
      <c r="B54" s="5"/>
      <c r="C54" s="27" t="s">
        <v>5</v>
      </c>
      <c r="D54" s="5" t="s">
        <v>6</v>
      </c>
      <c r="E54" s="13">
        <v>362570</v>
      </c>
      <c r="F54" s="15" t="s">
        <v>6</v>
      </c>
      <c r="G54" s="13">
        <v>336124</v>
      </c>
      <c r="H54" s="5"/>
      <c r="I54" s="15"/>
      <c r="J54" s="2"/>
    </row>
    <row r="55" spans="1:9" ht="15.75">
      <c r="A55" s="5"/>
      <c r="B55" s="5"/>
      <c r="C55" s="12"/>
      <c r="D55" s="12"/>
      <c r="E55" s="12"/>
      <c r="F55" s="15"/>
      <c r="G55" s="12"/>
      <c r="H55" s="12"/>
      <c r="I55" s="15"/>
    </row>
    <row r="56" spans="1:9" ht="15.75">
      <c r="A56" s="5" t="s">
        <v>7</v>
      </c>
      <c r="B56" s="5"/>
      <c r="C56" s="12" t="s">
        <v>8</v>
      </c>
      <c r="D56" s="12"/>
      <c r="E56" s="12"/>
      <c r="F56" s="15"/>
      <c r="G56" s="12"/>
      <c r="H56" s="12"/>
      <c r="I56" s="15"/>
    </row>
    <row r="57" spans="1:9" ht="15.75">
      <c r="A57" s="5"/>
      <c r="B57" s="5" t="s">
        <v>9</v>
      </c>
      <c r="C57" s="27" t="s">
        <v>5</v>
      </c>
      <c r="D57" s="5"/>
      <c r="E57" s="12">
        <f>+E59-E58</f>
        <v>257907</v>
      </c>
      <c r="F57" s="15"/>
      <c r="G57" s="12">
        <f>+G59-G58</f>
        <v>239768</v>
      </c>
      <c r="H57" s="5"/>
      <c r="I57" s="15"/>
    </row>
    <row r="58" spans="1:9" ht="15.75">
      <c r="A58" s="5"/>
      <c r="B58" s="5" t="s">
        <v>10</v>
      </c>
      <c r="C58" s="27" t="s">
        <v>5</v>
      </c>
      <c r="D58" s="5"/>
      <c r="E58" s="13">
        <v>21547</v>
      </c>
      <c r="F58" s="15"/>
      <c r="G58" s="13">
        <v>27430</v>
      </c>
      <c r="H58" s="5"/>
      <c r="I58" s="15"/>
    </row>
    <row r="59" spans="1:9" ht="15.75">
      <c r="A59" s="5"/>
      <c r="B59" s="5" t="s">
        <v>11</v>
      </c>
      <c r="C59" s="27" t="s">
        <v>5</v>
      </c>
      <c r="D59" s="5"/>
      <c r="E59" s="13">
        <f>280954-1500</f>
        <v>279454</v>
      </c>
      <c r="F59" s="15"/>
      <c r="G59" s="13">
        <v>267198</v>
      </c>
      <c r="H59" s="5"/>
      <c r="I59" s="15"/>
    </row>
    <row r="60" spans="1:9" ht="15.75">
      <c r="A60" s="5"/>
      <c r="B60" s="5"/>
      <c r="C60" s="12" t="s">
        <v>8</v>
      </c>
      <c r="D60" s="5"/>
      <c r="E60" s="12"/>
      <c r="F60" s="15"/>
      <c r="G60" s="12"/>
      <c r="H60" s="5"/>
      <c r="I60" s="15"/>
    </row>
    <row r="61" spans="1:9" ht="15.75">
      <c r="A61" s="5" t="s">
        <v>12</v>
      </c>
      <c r="B61" s="5"/>
      <c r="C61" s="27" t="s">
        <v>5</v>
      </c>
      <c r="D61" s="5"/>
      <c r="E61" s="6">
        <f>+E54-E59</f>
        <v>83116</v>
      </c>
      <c r="F61" s="15"/>
      <c r="G61" s="6">
        <f>+G54-G59</f>
        <v>68926</v>
      </c>
      <c r="H61" s="5"/>
      <c r="I61" s="15"/>
    </row>
    <row r="62" spans="1:9" ht="15.75">
      <c r="A62" s="5"/>
      <c r="B62" s="5"/>
      <c r="C62" s="12" t="s">
        <v>8</v>
      </c>
      <c r="D62" s="5"/>
      <c r="E62" s="12"/>
      <c r="F62" s="15"/>
      <c r="G62" s="12"/>
      <c r="H62" s="5"/>
      <c r="I62" s="15"/>
    </row>
    <row r="63" spans="1:9" ht="15.75">
      <c r="A63" s="5" t="s">
        <v>13</v>
      </c>
      <c r="B63" s="5"/>
      <c r="C63" s="27" t="s">
        <v>5</v>
      </c>
      <c r="D63" s="5"/>
      <c r="E63" s="12">
        <f>-36689-360</f>
        <v>-37049</v>
      </c>
      <c r="F63" s="15"/>
      <c r="G63" s="12">
        <v>-29576</v>
      </c>
      <c r="H63" s="5"/>
      <c r="I63" s="15"/>
    </row>
    <row r="64" spans="1:11" ht="15.75">
      <c r="A64" s="5" t="s">
        <v>14</v>
      </c>
      <c r="B64" s="5"/>
      <c r="C64" s="27" t="s">
        <v>5</v>
      </c>
      <c r="D64" s="5"/>
      <c r="E64" s="6">
        <v>610</v>
      </c>
      <c r="F64" s="15"/>
      <c r="G64" s="6">
        <v>467</v>
      </c>
      <c r="H64" s="5"/>
      <c r="I64" s="11"/>
      <c r="K64" s="5"/>
    </row>
    <row r="65" spans="1:11" ht="15.75">
      <c r="A65" s="5" t="s">
        <v>22</v>
      </c>
      <c r="B65" s="5"/>
      <c r="C65" s="27" t="s">
        <v>5</v>
      </c>
      <c r="D65" s="5"/>
      <c r="E65" s="6">
        <f>-3553-1500</f>
        <v>-5053</v>
      </c>
      <c r="F65" s="15"/>
      <c r="G65" s="6">
        <v>-1748</v>
      </c>
      <c r="H65" s="5"/>
      <c r="I65" s="11"/>
      <c r="K65" s="5"/>
    </row>
    <row r="66" spans="1:9" ht="15.75">
      <c r="A66" s="5" t="s">
        <v>23</v>
      </c>
      <c r="B66" s="5"/>
      <c r="C66" s="27" t="s">
        <v>5</v>
      </c>
      <c r="D66" s="5"/>
      <c r="E66" s="14">
        <f>120+21-223-160</f>
        <v>-242</v>
      </c>
      <c r="F66" s="15"/>
      <c r="G66" s="14">
        <f>-2259+1748</f>
        <v>-511</v>
      </c>
      <c r="H66" s="5"/>
      <c r="I66" s="11"/>
    </row>
    <row r="67" spans="1:9" ht="15.75">
      <c r="A67" s="5"/>
      <c r="B67" s="5"/>
      <c r="C67" s="12" t="s">
        <v>8</v>
      </c>
      <c r="D67" s="5"/>
      <c r="E67" s="12"/>
      <c r="F67" s="15"/>
      <c r="G67" s="12"/>
      <c r="H67" s="5"/>
      <c r="I67" s="15"/>
    </row>
    <row r="68" spans="1:9" ht="15.75">
      <c r="A68" s="5" t="s">
        <v>15</v>
      </c>
      <c r="B68" s="5"/>
      <c r="C68" s="27" t="s">
        <v>5</v>
      </c>
      <c r="D68" s="5"/>
      <c r="E68" s="6">
        <f>SUM(E61:E67)</f>
        <v>41382</v>
      </c>
      <c r="F68" s="15"/>
      <c r="G68" s="6">
        <f>SUM(G61:G67)</f>
        <v>37558</v>
      </c>
      <c r="H68" s="5"/>
      <c r="I68" s="15"/>
    </row>
    <row r="69" spans="1:9" ht="15.75">
      <c r="A69" s="16" t="s">
        <v>16</v>
      </c>
      <c r="B69" s="5"/>
      <c r="C69" s="27" t="s">
        <v>5</v>
      </c>
      <c r="D69" s="5"/>
      <c r="E69" s="13">
        <v>985</v>
      </c>
      <c r="F69" s="15"/>
      <c r="G69" s="13">
        <v>147</v>
      </c>
      <c r="H69" s="5"/>
      <c r="I69" s="15"/>
    </row>
    <row r="70" spans="1:9" ht="15.75">
      <c r="A70" s="5"/>
      <c r="B70" s="5"/>
      <c r="C70" s="12" t="s">
        <v>8</v>
      </c>
      <c r="D70" s="5"/>
      <c r="E70" s="12"/>
      <c r="F70" s="15"/>
      <c r="G70" s="12"/>
      <c r="H70" s="5"/>
      <c r="I70" s="15"/>
    </row>
    <row r="71" spans="1:9" ht="15.75">
      <c r="A71" s="5" t="s">
        <v>17</v>
      </c>
      <c r="B71" s="5"/>
      <c r="C71" s="27" t="s">
        <v>5</v>
      </c>
      <c r="D71" s="5" t="s">
        <v>6</v>
      </c>
      <c r="E71" s="12">
        <f>E68-E69</f>
        <v>40397</v>
      </c>
      <c r="F71" s="15" t="s">
        <v>6</v>
      </c>
      <c r="G71" s="12">
        <f>G68-G69</f>
        <v>37411</v>
      </c>
      <c r="H71" s="5"/>
      <c r="I71" s="15"/>
    </row>
    <row r="72" spans="1:9" ht="15.75">
      <c r="A72" s="5"/>
      <c r="B72" s="5"/>
      <c r="C72" s="12" t="s">
        <v>8</v>
      </c>
      <c r="D72" s="5"/>
      <c r="E72" s="12"/>
      <c r="F72" s="15"/>
      <c r="G72" s="12"/>
      <c r="H72" s="5"/>
      <c r="I72" s="15"/>
    </row>
    <row r="73" spans="1:9" ht="15.75">
      <c r="A73" s="5"/>
      <c r="B73" s="5"/>
      <c r="C73" s="12" t="s">
        <v>8</v>
      </c>
      <c r="D73" s="6"/>
      <c r="E73" s="12"/>
      <c r="F73" s="15"/>
      <c r="G73" s="12"/>
      <c r="H73" s="6"/>
      <c r="I73" s="15"/>
    </row>
    <row r="74" spans="1:9" ht="15.75">
      <c r="A74" s="5" t="s">
        <v>18</v>
      </c>
      <c r="B74" s="5"/>
      <c r="C74" s="27" t="s">
        <v>5</v>
      </c>
      <c r="D74" s="5"/>
      <c r="E74" s="13">
        <v>17162</v>
      </c>
      <c r="F74" s="15"/>
      <c r="G74" s="13">
        <v>16599</v>
      </c>
      <c r="H74" s="5"/>
      <c r="I74" s="15"/>
    </row>
    <row r="75" spans="1:9" ht="15.75">
      <c r="A75" s="5"/>
      <c r="B75" s="5"/>
      <c r="C75" s="12" t="s">
        <v>8</v>
      </c>
      <c r="D75" s="5"/>
      <c r="E75" s="12"/>
      <c r="F75" s="15"/>
      <c r="G75" s="12"/>
      <c r="H75" s="5"/>
      <c r="I75" s="15"/>
    </row>
    <row r="76" spans="1:9" ht="16.5" thickBot="1">
      <c r="A76" s="5" t="s">
        <v>19</v>
      </c>
      <c r="B76" s="5"/>
      <c r="C76" s="27" t="s">
        <v>5</v>
      </c>
      <c r="D76" s="5" t="s">
        <v>6</v>
      </c>
      <c r="E76" s="22">
        <v>23235</v>
      </c>
      <c r="F76" s="15" t="s">
        <v>6</v>
      </c>
      <c r="G76" s="22">
        <f>37411-16599</f>
        <v>20812</v>
      </c>
      <c r="H76" s="5"/>
      <c r="I76" s="15"/>
    </row>
    <row r="77" spans="1:9" ht="16.5" thickTop="1">
      <c r="A77" s="5"/>
      <c r="B77" s="5"/>
      <c r="C77" s="12" t="s">
        <v>8</v>
      </c>
      <c r="D77" s="5"/>
      <c r="E77" s="17"/>
      <c r="F77" s="18"/>
      <c r="G77" s="17"/>
      <c r="H77" s="5"/>
      <c r="I77" s="18"/>
    </row>
    <row r="78" spans="1:9" ht="16.5" thickBot="1">
      <c r="A78" s="5" t="s">
        <v>20</v>
      </c>
      <c r="B78" s="5"/>
      <c r="C78" s="27" t="s">
        <v>5</v>
      </c>
      <c r="D78" s="5" t="s">
        <v>6</v>
      </c>
      <c r="E78" s="23">
        <v>0.5</v>
      </c>
      <c r="F78" s="18" t="s">
        <v>6</v>
      </c>
      <c r="G78" s="23">
        <v>0.45</v>
      </c>
      <c r="H78" s="5"/>
      <c r="I78" s="18"/>
    </row>
    <row r="79" spans="1:9" ht="16.5" thickTop="1">
      <c r="A79" s="5"/>
      <c r="B79" s="5"/>
      <c r="C79" s="6"/>
      <c r="D79" s="6"/>
      <c r="E79" s="6"/>
      <c r="F79" s="33"/>
      <c r="G79" s="6"/>
      <c r="H79" s="6"/>
      <c r="I79" s="11"/>
    </row>
    <row r="80" spans="1:9" ht="15.75">
      <c r="A80" s="5"/>
      <c r="B80" s="5"/>
      <c r="C80" s="6"/>
      <c r="D80" s="6"/>
      <c r="E80" s="6"/>
      <c r="F80" s="33"/>
      <c r="G80" s="6"/>
      <c r="H80" s="6"/>
      <c r="I80" s="11"/>
    </row>
    <row r="81" spans="1:9" ht="15.75">
      <c r="A81" s="24"/>
      <c r="B81" s="5"/>
      <c r="C81" s="6"/>
      <c r="D81" s="6"/>
      <c r="E81" s="6"/>
      <c r="F81" s="15"/>
      <c r="G81" s="6"/>
      <c r="H81" s="6"/>
      <c r="I81" s="11"/>
    </row>
    <row r="82" spans="1:9" ht="15.75">
      <c r="A82" s="24" t="s">
        <v>21</v>
      </c>
      <c r="B82" s="5"/>
      <c r="C82" s="6"/>
      <c r="D82" s="6"/>
      <c r="E82" s="6"/>
      <c r="F82" s="15"/>
      <c r="G82" s="6"/>
      <c r="H82" s="6"/>
      <c r="I82" s="11"/>
    </row>
    <row r="83" spans="1:9" ht="15.75">
      <c r="A83" s="24"/>
      <c r="B83" s="5"/>
      <c r="C83" s="6"/>
      <c r="D83" s="6"/>
      <c r="E83" s="6"/>
      <c r="F83" s="15"/>
      <c r="G83" s="6"/>
      <c r="H83" s="6"/>
      <c r="I83" s="11"/>
    </row>
    <row r="84" spans="3:9" ht="15.75">
      <c r="C84"/>
      <c r="I84" s="28"/>
    </row>
    <row r="85" spans="3:9" ht="15.75">
      <c r="C85"/>
      <c r="I85" s="28"/>
    </row>
    <row r="86" spans="3:9" ht="15.75">
      <c r="C86"/>
      <c r="I86" s="28"/>
    </row>
    <row r="87" spans="3:9" ht="15.75">
      <c r="C87"/>
      <c r="I87" s="28"/>
    </row>
    <row r="88" spans="3:9" ht="15.75">
      <c r="C88"/>
      <c r="I88" s="28"/>
    </row>
    <row r="89" spans="3:9" ht="15.75">
      <c r="C89"/>
      <c r="I89" s="28"/>
    </row>
    <row r="90" spans="3:9" ht="15.75">
      <c r="C90"/>
      <c r="I90" s="28"/>
    </row>
    <row r="91" spans="3:9" ht="15.75">
      <c r="C91"/>
      <c r="I91" s="28"/>
    </row>
    <row r="92" spans="3:9" ht="15.75">
      <c r="C92"/>
      <c r="I92" s="28"/>
    </row>
    <row r="93" spans="3:9" ht="15.75">
      <c r="C93"/>
      <c r="I93" s="28"/>
    </row>
    <row r="94" spans="3:9" ht="15.75">
      <c r="C94"/>
      <c r="I94" s="28"/>
    </row>
    <row r="95" spans="3:9" ht="15.75">
      <c r="C95"/>
      <c r="I95" s="28"/>
    </row>
    <row r="96" spans="3:9" ht="15.75">
      <c r="C96"/>
      <c r="I96" s="28"/>
    </row>
    <row r="97" spans="3:9" ht="15.75">
      <c r="C97"/>
      <c r="I97" s="28"/>
    </row>
    <row r="98" spans="3:9" ht="15.75">
      <c r="C98"/>
      <c r="I98" s="2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ht="15.75">
      <c r="C133" s="25" t="s">
        <v>8</v>
      </c>
    </row>
    <row r="134" ht="15.75">
      <c r="C134" s="25" t="s">
        <v>8</v>
      </c>
    </row>
    <row r="135" ht="15.75">
      <c r="C135" s="25" t="s">
        <v>8</v>
      </c>
    </row>
    <row r="136" ht="15.75">
      <c r="C136" s="25" t="s">
        <v>8</v>
      </c>
    </row>
    <row r="137" ht="15.75">
      <c r="C137" s="25" t="s">
        <v>8</v>
      </c>
    </row>
    <row r="138" ht="15.75">
      <c r="C138" s="25" t="s">
        <v>8</v>
      </c>
    </row>
    <row r="139" ht="15.75">
      <c r="C139" s="25" t="s">
        <v>8</v>
      </c>
    </row>
  </sheetData>
  <printOptions/>
  <pageMargins left="1.32" right="0.25" top="0.75" bottom="0.75" header="0.5" footer="0.5"/>
  <pageSetup fitToHeight="3" orientation="portrait" scale="85" r:id="rId1"/>
  <headerFooter alignWithMargins="0">
    <oddFooter>&amp;C&amp;P</oddFoot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  First Quarter</dc:title>
  <dc:subject/>
  <dc:creator>Kelly Lang</dc:creator>
  <cp:keywords/>
  <dc:description/>
  <cp:lastModifiedBy>alennon</cp:lastModifiedBy>
  <cp:lastPrinted>1999-07-15T16:03:22Z</cp:lastPrinted>
  <dcterms:created xsi:type="dcterms:W3CDTF">1999-04-09T15:01:48Z</dcterms:created>
  <dcterms:modified xsi:type="dcterms:W3CDTF">2001-12-19T18:52:42Z</dcterms:modified>
  <cp:category/>
  <cp:version/>
  <cp:contentType/>
  <cp:contentStatus/>
</cp:coreProperties>
</file>